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.talipova\Desktop\3299 1-кв\"/>
    </mc:Choice>
  </mc:AlternateContent>
  <xr:revisionPtr revIDLastSave="0" documentId="13_ncr:1_{920A4209-FF42-4B35-A021-CFAB580F535B}" xr6:coauthVersionLast="46" xr6:coauthVersionMax="46" xr10:uidLastSave="{00000000-0000-0000-0000-000000000000}"/>
  <bookViews>
    <workbookView xWindow="4605" yWindow="4215" windowWidth="21600" windowHeight="11385" tabRatio="79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'2-илова'!$A$1:$J$19</definedName>
    <definedName name="_xlnm.Print_Area" localSheetId="3">'4-илова '!$A$1:$L$7</definedName>
    <definedName name="_xlnm.Print_Area" localSheetId="4">'5-илова'!$A$1:$L$111</definedName>
    <definedName name="_xlnm.Print_Area" localSheetId="5">'6-илова '!$A$1:$H$14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D11" i="1"/>
  <c r="I16" i="11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N55" i="7" s="1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110" i="7" l="1"/>
  <c r="E11" i="1"/>
  <c r="C15" i="9" l="1"/>
  <c r="H16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<sst xmlns="http://schemas.openxmlformats.org/spreadsheetml/2006/main" count="1131" uniqueCount="546">
  <si>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</si>
  <si>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</si>
  <si>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</si>
  <si>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</si>
  <si>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</si>
  <si>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</si>
  <si>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</si>
  <si>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</si>
  <si>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</si>
  <si>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</si>
  <si>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</si>
  <si>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</si>
  <si>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</si>
  <si>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</si>
  <si>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</si>
  <si>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</si>
  <si>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</si>
  <si>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</si>
  <si>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</si>
  <si>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</si>
  <si>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</si>
  <si>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</si>
  <si>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</si>
  <si>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</si>
  <si>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</si>
  <si>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</si>
  <si>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</si>
  <si>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</si>
  <si>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</si>
  <si>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</si>
  <si>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</si>
  <si>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</si>
  <si>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</si>
  <si>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</si>
  <si>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</si>
  <si>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</si>
  <si>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</si>
  <si>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</si>
  <si>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</si>
  <si>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</si>
  <si>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</si>
  <si>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</si>
  <si>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</si>
  <si>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</si>
  <si>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</si>
  <si>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</si>
  <si>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</si>
  <si>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</si>
  <si>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</si>
  <si>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</si>
  <si>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</si>
  <si>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</si>
  <si>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</si>
  <si>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</si>
  <si>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</si>
  <si>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</si>
  <si>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</si>
  <si>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</si>
  <si>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</si>
  <si>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</si>
  <si>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</si>
  <si>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</si>
  <si>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</si>
  <si>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</si>
  <si>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</si>
  <si>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</si>
  <si>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</si>
  <si>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</si>
  <si>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</si>
  <si>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</si>
  <si>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</si>
  <si>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</si>
  <si>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</si>
  <si>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</si>
  <si>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</si>
  <si>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</si>
  <si>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</si>
  <si>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</si>
  <si>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</si>
  <si>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</si>
  <si>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</si>
  <si>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</si>
  <si>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</si>
  <si>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</si>
  <si>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</si>
  <si>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</si>
  <si>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</si>
  <si>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</si>
  <si>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</si>
  <si>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</si>
  <si>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</si>
  <si>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</si>
  <si>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</si>
  <si>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</si>
  <si>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</si>
  <si>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</si>
  <si>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</si>
  <si>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</si>
  <si>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</si>
  <si>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</si>
  <si>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</si>
  <si>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</si>
  <si>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</si>
  <si>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</si>
  <si>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</si>
  <si>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</si>
  <si>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</si>
  <si>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</si>
  <si>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</si>
  <si>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</si>
  <si>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</si>
  <si>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</si>
  <si>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</si>
  <si>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</si>
  <si>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</si>
  <si>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</si>
  <si>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</si>
  <si>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</si>
  <si>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</si>
  <si>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</si>
  <si>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</si>
  <si>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</si>
  <si>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</si>
  <si>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</si>
  <si>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</si>
  <si>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</si>
  <si>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</si>
  <si>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</si>
  <si>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</si>
  <si>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</si>
  <si>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</si>
  <si>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</si>
  <si>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</si>
  <si>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</si>
  <si>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</si>
  <si>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</si>
  <si>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</si>
  <si>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</si>
  <si>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</si>
  <si>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</si>
  <si>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</si>
  <si>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</si>
  <si>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</si>
  <si>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</si>
  <si>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</si>
  <si>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</si>
  <si>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</si>
  <si>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</si>
  <si>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</si>
  <si>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</si>
  <si>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</si>
  <si>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</si>
  <si>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</si>
  <si>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</si>
  <si>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</si>
  <si>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</si>
  <si>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</si>
  <si>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</si>
  <si>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</si>
  <si>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</si>
  <si>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</si>
  <si>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</si>
  <si>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</si>
  <si>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</si>
  <si>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</si>
  <si>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</si>
  <si>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</si>
  <si>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</si>
  <si>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</si>
  <si>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</si>
  <si>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</si>
  <si>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</si>
  <si>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</si>
  <si>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</si>
  <si>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</si>
  <si>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</si>
  <si>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</si>
  <si>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</si>
  <si>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</si>
  <si>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</si>
  <si>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</si>
  <si>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</si>
  <si>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</si>
  <si>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</si>
  <si>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</si>
  <si>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</si>
  <si>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</si>
  <si>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</si>
  <si>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</si>
  <si>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1.</t>
  </si>
  <si>
    <t>минг сўмда</t>
  </si>
  <si>
    <t>1-чорак</t>
  </si>
  <si>
    <t>Ягона етказиб берувчи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</si>
  <si>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</si>
  <si>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</si>
  <si>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</si>
  <si>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</si>
  <si>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</si>
  <si>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</si>
  <si>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</si>
  <si>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</si>
  <si>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</si>
  <si>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</si>
  <si>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</si>
  <si>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</si>
  <si>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</si>
  <si>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</si>
  <si>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</si>
  <si>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</si>
  <si>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</si>
  <si>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</si>
  <si>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</si>
  <si>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</si>
  <si>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</si>
  <si>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</si>
  <si>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</si>
  <si>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</si>
  <si>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</si>
  <si>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</si>
  <si>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</si>
  <si>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</si>
  <si>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</si>
  <si>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</si>
  <si>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</si>
  <si>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</si>
  <si>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</si>
  <si>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</si>
  <si>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</si>
  <si>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</si>
  <si>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</si>
  <si>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</si>
  <si>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</si>
  <si>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</si>
  <si>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</si>
  <si>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ой</t>
  </si>
  <si>
    <t>Қўриқлаш хизмати</t>
  </si>
  <si>
    <t>Табиий газ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</si>
  <si>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</si>
  <si>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</si>
  <si>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</si>
  <si>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</si>
  <si>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</si>
  <si>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</si>
  <si>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</si>
  <si>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Сирдарё вилояти инжиниринг компанияси</t>
  </si>
  <si>
    <t>ГУП Сувсоз</t>
  </si>
  <si>
    <t>Электр энергия</t>
  </si>
  <si>
    <t>Интернет</t>
  </si>
  <si>
    <t xml:space="preserve">Чиқинди </t>
  </si>
  <si>
    <t>200794653</t>
  </si>
  <si>
    <t>305907639</t>
  </si>
  <si>
    <t>203366731</t>
  </si>
  <si>
    <t>305109680</t>
  </si>
  <si>
    <t>204118319</t>
  </si>
  <si>
    <t>302194668</t>
  </si>
  <si>
    <t>201788904</t>
  </si>
  <si>
    <t>307387233</t>
  </si>
  <si>
    <t>306605769</t>
  </si>
  <si>
    <t>207027936</t>
  </si>
  <si>
    <t>303020732</t>
  </si>
  <si>
    <t>201440547</t>
  </si>
  <si>
    <t>200833833</t>
  </si>
  <si>
    <t>201513859</t>
  </si>
  <si>
    <t>306866603</t>
  </si>
  <si>
    <t>309913810</t>
  </si>
  <si>
    <t>гкал</t>
  </si>
  <si>
    <t>метр куб</t>
  </si>
  <si>
    <t>квт</t>
  </si>
  <si>
    <t>ЗРУ-684, 71-статья</t>
  </si>
  <si>
    <t>Услуги по технической поддержки информационных технологий</t>
  </si>
  <si>
    <t>энг яхши таклиф</t>
  </si>
  <si>
    <t>Ҳужжатларга ишлов бериш,хужжатларни тартибга келтириш</t>
  </si>
  <si>
    <t>Автомашиналар суғуртаси</t>
  </si>
  <si>
    <t>СМС хизматлар</t>
  </si>
  <si>
    <t>аукцион</t>
  </si>
  <si>
    <t>Махсус алоқа хизмати</t>
  </si>
  <si>
    <t>Андижон вилояти инжиниринг компанияси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</si>
  <si>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</si>
  <si>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</si>
  <si>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</si>
  <si>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</si>
  <si>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</si>
  <si>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</si>
  <si>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</si>
  <si>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</si>
  <si>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</si>
  <si>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</si>
  <si>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</si>
  <si>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</si>
  <si>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</si>
  <si>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</si>
  <si>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</si>
  <si>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</si>
  <si>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</si>
  <si>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</si>
  <si>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</si>
  <si>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</si>
  <si>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</si>
  <si>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</si>
  <si>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</si>
  <si>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</si>
  <si>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</si>
  <si>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</si>
  <si>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</si>
  <si>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306894560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</si>
  <si>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</si>
  <si>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</si>
  <si>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</si>
  <si>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</si>
  <si>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</si>
  <si>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</si>
  <si>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</si>
  <si>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</si>
  <si>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</si>
  <si>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</si>
  <si>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</si>
  <si>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</si>
  <si>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</si>
  <si>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</si>
  <si>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</si>
  <si>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</si>
  <si>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</si>
  <si>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</si>
  <si>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пачка</t>
  </si>
  <si>
    <t>101</t>
  </si>
  <si>
    <t>102</t>
  </si>
  <si>
    <t>Услуга по техническому обслуживанию автоматической пожарной сигнализации</t>
  </si>
  <si>
    <t>ООО BEK ANTIFIRE</t>
  </si>
  <si>
    <t>308442425</t>
  </si>
  <si>
    <t>103</t>
  </si>
  <si>
    <t>FIRE PROTECTION 101 MCHJ</t>
  </si>
  <si>
    <t>309306631</t>
  </si>
  <si>
    <t>301131778</t>
  </si>
  <si>
    <t>Видеоролик тест ўтказишга</t>
  </si>
  <si>
    <t>306619884</t>
  </si>
  <si>
    <t>200903001</t>
  </si>
  <si>
    <t>Прямые договора- (ЗРУ-684, Ст-71, абз.-3, ПП-3953 пункт 4 согласно перечню приложения)</t>
  </si>
  <si>
    <t xml:space="preserve">Иссиқлик энергияси </t>
  </si>
  <si>
    <t>Худудий электр тармоклари АЖ</t>
  </si>
  <si>
    <t>306350099</t>
  </si>
  <si>
    <t>Услуга телефонной связи</t>
  </si>
  <si>
    <t>202628856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</si>
  <si>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</si>
  <si>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>201838002</t>
  </si>
  <si>
    <t>303476196</t>
  </si>
  <si>
    <t>207078596</t>
  </si>
  <si>
    <t>303757574</t>
  </si>
  <si>
    <t>303873763</t>
  </si>
  <si>
    <t>304400005</t>
  </si>
  <si>
    <t>309232772</t>
  </si>
  <si>
    <t>201501439</t>
  </si>
  <si>
    <t>201052713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</si>
  <si>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</si>
  <si>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</si>
  <si>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</si>
  <si>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Тошкент вилояти инжиниринг компанияси</t>
  </si>
  <si>
    <t>Навоий вилояти инжиниринг компанияси</t>
  </si>
  <si>
    <t>Ўзбекистон Республикаси Олий таълим, фан ва инновациялар вазирлиги ҳузуридаги Билим ва малакаларни баҳолаш агентлиги</t>
  </si>
  <si>
    <t>Фарғона вилояти инжиниринг компанияси</t>
  </si>
  <si>
    <t>Солнечная станция</t>
  </si>
  <si>
    <t>310007317</t>
  </si>
  <si>
    <t>302752606</t>
  </si>
  <si>
    <t>Программное обеспечение в сфере информационных технологий</t>
  </si>
  <si>
    <t>203585389</t>
  </si>
  <si>
    <t xml:space="preserve"> 2024- йил 1-чоракда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</si>
  <si>
    <t>Veolia Energy Tashkent МЧЖ</t>
  </si>
  <si>
    <t>O`ZBEKTELEKOM АЖ</t>
  </si>
  <si>
    <t>TOSHKENT SHAHAR HOKIMLIGI HUZURIDAGI MAXSUSTRANS ISHLAB CHIQARISH BOSHQARMASI DA</t>
  </si>
  <si>
    <t>HUDUDGAZTA`MINOT AJ</t>
  </si>
  <si>
    <t>Тошкент шахар ИИББ хузуридаги Куриклаш бошкармаси</t>
  </si>
  <si>
    <t>Қаттиқ диск</t>
  </si>
  <si>
    <t>электрон магазин</t>
  </si>
  <si>
    <t>RATEL ENGINEERING AND TRADING MCHJ</t>
  </si>
  <si>
    <t>303373325</t>
  </si>
  <si>
    <t>Наушник</t>
  </si>
  <si>
    <t>ООО ABDULLOX ELEKTRONICS</t>
  </si>
  <si>
    <t>308412572</t>
  </si>
  <si>
    <t>Дастурий таъминот</t>
  </si>
  <si>
    <t>IP OOO NOVENTIQ</t>
  </si>
  <si>
    <t>205257991</t>
  </si>
  <si>
    <t>Предоставление консультативных услуг связанных с системами информационных технологий и программным обеспечением</t>
  </si>
  <si>
    <t>Киберхавфсизлик маркази ДУК</t>
  </si>
  <si>
    <t>Электрон жихозлар</t>
  </si>
  <si>
    <t>Jemchug collektion MChJ</t>
  </si>
  <si>
    <t>310619741</t>
  </si>
  <si>
    <t>OOO First art Media</t>
  </si>
  <si>
    <t>Байрам табрикномалари</t>
  </si>
  <si>
    <t>миллий дўкон</t>
  </si>
  <si>
    <t>OOO MUXAMMAD POLIGRAF</t>
  </si>
  <si>
    <t>Электрон хужжатларга дастурдан фойдаланиш</t>
  </si>
  <si>
    <t>DIDOX TECH MAS`ULIYATI CHEKLANGAN JAMIYAT</t>
  </si>
  <si>
    <t>310529901</t>
  </si>
  <si>
    <t>Ичимлик суви 0,5л (ҳудудларда тестда қатнашадиган талабгорлар учун)</t>
  </si>
  <si>
    <t>FALCON LINE хусусий корхонаси</t>
  </si>
  <si>
    <t>Қаттиқ ювиниш совуни</t>
  </si>
  <si>
    <t>Божхона декларация хизматлари</t>
  </si>
  <si>
    <t>тўғридан тўғриЗРУ-684, 71-статья</t>
  </si>
  <si>
    <t>COLIBRI IMPEX TRADE XK</t>
  </si>
  <si>
    <t>Хоразм вилояти биносининг электр энергияси учун</t>
  </si>
  <si>
    <t>Хоразм вилояти биносининг сув таъминоти учун</t>
  </si>
  <si>
    <t>Туямуюн-Ургенч МСКБ</t>
  </si>
  <si>
    <t>201733481</t>
  </si>
  <si>
    <t>Режим ишчиларига (Терминал распознования лиц)</t>
  </si>
  <si>
    <t>BINARY ENGINEERS</t>
  </si>
  <si>
    <t>310028884</t>
  </si>
  <si>
    <t>Оргтехникаларга техник хизмат кўрсатиш хизмати</t>
  </si>
  <si>
    <t>Лаборатория Монохром ЧП</t>
  </si>
  <si>
    <t>302400157</t>
  </si>
  <si>
    <t>Сервер</t>
  </si>
  <si>
    <t>OOO Sistemalar Poydevori</t>
  </si>
  <si>
    <t>тўғридан-тўғри ЗРУ-684, 71-статья</t>
  </si>
  <si>
    <t>INSON Mas`uliyati cheklangan jamiyat</t>
  </si>
  <si>
    <t>Термопот</t>
  </si>
  <si>
    <t>Средство для мытья посуды</t>
  </si>
  <si>
    <t>MD-IN ACTION XK</t>
  </si>
  <si>
    <t>Генератор электр энергияга</t>
  </si>
  <si>
    <t>KVANT ENTREPRENEURS GROUP MCHJ</t>
  </si>
  <si>
    <t>309926485</t>
  </si>
  <si>
    <t>Услуги по обработке грузов в аэропорту</t>
  </si>
  <si>
    <t>тўғридан-тўғри</t>
  </si>
  <si>
    <t>UZBEKISTAN AIRPORTS CARGO MAS`ULIYATI CHEKLANGAN JAMIYAT</t>
  </si>
  <si>
    <t>308924347</t>
  </si>
  <si>
    <t>Счетчик электр энергияга</t>
  </si>
  <si>
    <t>TRADE SERVICE MEGA MCHJ</t>
  </si>
  <si>
    <t>309500748</t>
  </si>
  <si>
    <t>Счетчик иссиқлик энергияга</t>
  </si>
  <si>
    <t>ООО Suv Standart Servis</t>
  </si>
  <si>
    <t>Call центр Консультация хизматлари</t>
  </si>
  <si>
    <t>OOO TOP CONTACT</t>
  </si>
  <si>
    <t>Ижарага олинган тўғридан-тўғри симлар</t>
  </si>
  <si>
    <t>Телекоммуникация хизматлари- телефон Қашқадарё вилоятига</t>
  </si>
  <si>
    <t>Тўғридан-тўғри (ЗРУ-684, Ст-71, абз.-3, ПП-3953 пункт 4 согласно перечню приложения)</t>
  </si>
  <si>
    <t>DAVLAT AXBOROT TIZIMLARINI YARATISH VA QOLLAB QUVATLASH BOYICHA YAGONA INTEGR-</t>
  </si>
  <si>
    <t>Салфетка ELMA размер38*38</t>
  </si>
  <si>
    <t>AK-SARAY BIZNES TRADE MCHJ</t>
  </si>
  <si>
    <t>Тряпка для очистки поверхностей</t>
  </si>
  <si>
    <t>DIYORBEK-TRADE 707 MCHJ</t>
  </si>
  <si>
    <t>309795484</t>
  </si>
  <si>
    <t>ONE-NET</t>
  </si>
  <si>
    <t>308120160</t>
  </si>
  <si>
    <t>Телекоммуникация хизматлари-интернет Қашқадарё вилоятига</t>
  </si>
  <si>
    <t>Телекоммуникация хизматлари- СМС номер 5100, 5101</t>
  </si>
  <si>
    <t>Совуқ сув-Бухоро вилояти биносига</t>
  </si>
  <si>
    <t>Бухоро вилоят Сувокава ДУК</t>
  </si>
  <si>
    <t xml:space="preserve"> метр куб</t>
  </si>
  <si>
    <t>Суюқ совун</t>
  </si>
  <si>
    <t>ЧП NARPAY BIZNES TAYANCH</t>
  </si>
  <si>
    <t>308346433</t>
  </si>
  <si>
    <t>Чистоль</t>
  </si>
  <si>
    <t>UNIVERSAL TEXNO SIASH MCHJ</t>
  </si>
  <si>
    <t>310799124</t>
  </si>
  <si>
    <t>телекоммуникация хизматлари ижарага Co-Location shkafida 4 unit</t>
  </si>
  <si>
    <t>UNIVERSAL MOBILE SYSTEMS МЧЖ</t>
  </si>
  <si>
    <t>ХТ XARID сайтида ишлаш учун</t>
  </si>
  <si>
    <t>юридик мажбурият</t>
  </si>
  <si>
    <t>`XT XARID TEXNOLOGIYALARI` AJ</t>
  </si>
  <si>
    <t>306712636</t>
  </si>
  <si>
    <t>телекоммуникация хизматлари-интернет</t>
  </si>
  <si>
    <t>`SOLAR GRID SYSTEM` MCHJ QK</t>
  </si>
  <si>
    <t>Услуга по ремонту огнетушителей</t>
  </si>
  <si>
    <t>УзР Марказий Давлат архиви</t>
  </si>
  <si>
    <t>Узархив агентлиги хузуридаги Архив иши ва иш юритиш маркази</t>
  </si>
  <si>
    <t>307576171</t>
  </si>
  <si>
    <t>Тест натижаларига СМС хизматлар</t>
  </si>
  <si>
    <t>ООО UNITEL</t>
  </si>
  <si>
    <t>услуги по химической чистке ковров</t>
  </si>
  <si>
    <t>CITY OF GOLD BROKERS MCHJ</t>
  </si>
  <si>
    <t>310162141</t>
  </si>
  <si>
    <t>кв метр</t>
  </si>
  <si>
    <t>Конверт А4</t>
  </si>
  <si>
    <t>Супер принт х/ф</t>
  </si>
  <si>
    <t>203526175</t>
  </si>
  <si>
    <t>предоставление консультативных услуг, экспертное заключение</t>
  </si>
  <si>
    <t>Сувенир с национальным орнаментом, с нанесённым логотипом-резной ляган</t>
  </si>
  <si>
    <t>ХТ Умарова Н.А.</t>
  </si>
  <si>
    <t>42102930211375</t>
  </si>
  <si>
    <t>Сувенир с национальным орнаментом, с нанесённым логотипом-резной панно</t>
  </si>
  <si>
    <t>Услуга кабельного телевидения</t>
  </si>
  <si>
    <t>Uzdigital TV МЧЖ</t>
  </si>
  <si>
    <t>Телекоммуникация хизматлари-интернет Нукус шаҳрига</t>
  </si>
  <si>
    <t>Телекоммуникация хизматлари-интернет Навоий вилоятига</t>
  </si>
  <si>
    <t>`UZDIGITAL TV` MCHJ</t>
  </si>
  <si>
    <t>Тестер сети</t>
  </si>
  <si>
    <t>ZINNUR MAXSULOTLARI OK</t>
  </si>
  <si>
    <t>306386440</t>
  </si>
  <si>
    <t>Оператив алоқа хизмати СМС хизматлар</t>
  </si>
  <si>
    <t>ООО Coscom</t>
  </si>
  <si>
    <t>Коммутатор</t>
  </si>
  <si>
    <t>DILMUROD DD NEO BUSINESS MAS`ULIYATI CHEKLANGAN JAMIYAT</t>
  </si>
  <si>
    <t>310828782</t>
  </si>
  <si>
    <t>Удлинитель</t>
  </si>
  <si>
    <t>ООО BUNYODBEK DUNYO CHIROQLARI</t>
  </si>
  <si>
    <t>306450837</t>
  </si>
  <si>
    <t>Сетевой кабель</t>
  </si>
  <si>
    <t>YTT DO?SMATOV BEKZODJON INOMJON O?G?LI</t>
  </si>
  <si>
    <t>52808036460022</t>
  </si>
  <si>
    <t>м</t>
  </si>
  <si>
    <t>Телекоммуникация хизматлари-телефон Наманган вилоятига</t>
  </si>
  <si>
    <t>ijro.gov.uz Ижро интизоми ягона идоралараро электрон тизим</t>
  </si>
  <si>
    <t>UNICON-SOFT МЧЖ</t>
  </si>
  <si>
    <t>SARICHASHMA INVEST масъулияти чекланган жамияти</t>
  </si>
  <si>
    <t>Республика махсус алока богламаси ДУК</t>
  </si>
  <si>
    <t>ООО MARS SOLUTIONS</t>
  </si>
  <si>
    <t>Телекоммуникация хизматлари-интернет Хоразм вилоятига</t>
  </si>
  <si>
    <t>телекоммуникация хизматлари-телефон Андижон вилоятига</t>
  </si>
  <si>
    <t>130000</t>
  </si>
  <si>
    <t>36667</t>
  </si>
  <si>
    <t>Короб кабельный</t>
  </si>
  <si>
    <t>SOFF-TRADE-ZON MCHJ</t>
  </si>
  <si>
    <t>310950775</t>
  </si>
  <si>
    <t>Давлат тилида иш юритиш асосларини укитиш ва малака ошириш маркази</t>
  </si>
  <si>
    <t>O`ZBEKISTON POCHTASI АЖ</t>
  </si>
  <si>
    <t>6000</t>
  </si>
  <si>
    <t>ИП ООО RUBICON WIRELESS COMMUNICATION</t>
  </si>
  <si>
    <t xml:space="preserve">Услуга по пусконаладочнқм работам и монтажу солнечных электростанций </t>
  </si>
  <si>
    <t>`ENERGOTEJASH SARMOYA` MCHJ</t>
  </si>
  <si>
    <t>Циркуляционный насос</t>
  </si>
  <si>
    <t>MCHJ ORBIS UNUM</t>
  </si>
  <si>
    <t>308727837</t>
  </si>
  <si>
    <t>Зажим контактный</t>
  </si>
  <si>
    <t>ENERGETIK SIFAT SAVDO MChJ</t>
  </si>
  <si>
    <t>307130822</t>
  </si>
  <si>
    <t>Телекоммуникация хизматлари-интернет Бухоро вилоятига</t>
  </si>
  <si>
    <t>Телекоммуникация хизматлари-интернет Сурхондарё вилоятига</t>
  </si>
  <si>
    <t>телекоммуникация хизматлари-телефон Навоий вилоятига</t>
  </si>
  <si>
    <t>телекоммуникация хизматлари-телефон Жиззах вилоятига</t>
  </si>
  <si>
    <t>Домен dtm.uzУслуга по технической поддержке информационных технологий</t>
  </si>
  <si>
    <t>UZINFOCOM Услуга по технической поддержке информационных технологий</t>
  </si>
  <si>
    <t>телекоммуникация хизматлари интернет Наманган вилоятига</t>
  </si>
  <si>
    <t>телекоммуникация хизматлари интернет Самарқанд вилоятига</t>
  </si>
  <si>
    <t>телекоммуникация хизматлари телефон</t>
  </si>
  <si>
    <t xml:space="preserve">телекоммуникация хизматлари интернет- Фарғона вилоятига </t>
  </si>
  <si>
    <t>телекоммуникация хизматлари VPN тармоғига уланиш</t>
  </si>
  <si>
    <t xml:space="preserve"> 2024-йил 1-чоракда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</si>
  <si>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 xml:space="preserve"> 2024-йил 1-чоракда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</si>
  <si>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t>Билим ва малакаларни баҳолаш агентлиги томонидан 2024-йил 1-чоракда қурилиш, реконструкция қилиш ва таъмирлаш ишлари бўйича танловлар (тендерлар) ўтказилмади</t>
  </si>
  <si>
    <r>
      <t xml:space="preserve"> 2024-йил 1- чоракда 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</si>
  <si>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Тестда қатнашадиган абитуриентларга Ичимлик суви 0,5л </t>
  </si>
  <si>
    <t xml:space="preserve"> 2024-йил 1-чоракда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</si>
  <si>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>2024 йил январь, март</t>
  </si>
  <si>
    <t>2024 йил январь</t>
  </si>
  <si>
    <t>2024 йил февраль</t>
  </si>
  <si>
    <t xml:space="preserve">2024 йил </t>
  </si>
  <si>
    <t xml:space="preserve">2023 йил </t>
  </si>
  <si>
    <t>2024 йил</t>
  </si>
  <si>
    <t xml:space="preserve"> 2024-йил 1-чоракда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</si>
</sst>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 ;[Red]\-#,##0.0\ "/>
    <numFmt numFmtId="165" formatCode="#,##0.0"/>
    <numFmt numFmtId="166" formatCode="#,##0.00\ _₽"/>
    <numFmt numFmtId="167" formatCode="0.0"/>
    <numFmt numFmtId="168" formatCode="#,##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4" fillId="0" borderId="0"/>
  </cellStyleXfs>
  <cellXfs count="240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164" fontId="20" fillId="0" borderId="13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5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/>
    </xf>
    <xf numFmtId="164" fontId="27" fillId="0" borderId="17" xfId="0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7" xfId="2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left" vertical="top" wrapText="1"/>
    </xf>
    <xf numFmtId="3" fontId="5" fillId="0" borderId="18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4" fontId="2" fillId="0" borderId="0" xfId="0" applyNumberFormat="1" applyFont="1" applyAlignment="1">
      <alignment horizontal="left" vertical="top" wrapText="1"/>
    </xf>
    <xf numFmtId="167" fontId="5" fillId="0" borderId="18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top" wrapText="1"/>
    </xf>
    <xf numFmtId="0" fontId="36" fillId="0" borderId="18" xfId="5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18" xfId="5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49" fontId="36" fillId="0" borderId="18" xfId="0" applyNumberFormat="1" applyFont="1" applyBorder="1" applyAlignment="1">
      <alignment horizontal="center" vertical="center" wrapText="1"/>
    </xf>
    <xf numFmtId="166" fontId="36" fillId="0" borderId="18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1" fontId="35" fillId="0" borderId="18" xfId="0" applyNumberFormat="1" applyFont="1" applyBorder="1"/>
    <xf numFmtId="0" fontId="35" fillId="0" borderId="18" xfId="0" applyFont="1" applyBorder="1" applyAlignment="1">
      <alignment horizontal="center" vertical="center"/>
    </xf>
    <xf numFmtId="3" fontId="36" fillId="0" borderId="0" xfId="0" applyNumberFormat="1" applyFont="1" applyAlignment="1">
      <alignment horizontal="left" vertical="top" wrapText="1"/>
    </xf>
    <xf numFmtId="3" fontId="36" fillId="0" borderId="0" xfId="0" applyNumberFormat="1" applyFont="1" applyAlignment="1">
      <alignment horizontal="center" vertical="top" wrapText="1"/>
    </xf>
    <xf numFmtId="3" fontId="36" fillId="0" borderId="0" xfId="0" applyNumberFormat="1" applyFont="1" applyAlignment="1">
      <alignment horizontal="center" vertical="center" wrapText="1"/>
    </xf>
    <xf numFmtId="3" fontId="36" fillId="0" borderId="18" xfId="0" applyNumberFormat="1" applyFont="1" applyBorder="1" applyAlignment="1">
      <alignment horizontal="center" vertical="center" wrapText="1"/>
    </xf>
    <xf numFmtId="1" fontId="39" fillId="0" borderId="18" xfId="0" applyNumberFormat="1" applyFont="1" applyBorder="1" applyAlignment="1">
      <alignment vertical="center"/>
    </xf>
    <xf numFmtId="0" fontId="39" fillId="0" borderId="18" xfId="0" applyFont="1" applyBorder="1" applyAlignment="1">
      <alignment vertical="center" wrapText="1"/>
    </xf>
    <xf numFmtId="0" fontId="39" fillId="0" borderId="18" xfId="0" applyFont="1" applyBorder="1" applyAlignment="1">
      <alignment vertical="center"/>
    </xf>
    <xf numFmtId="168" fontId="36" fillId="0" borderId="18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4" fontId="36" fillId="0" borderId="18" xfId="0" applyNumberFormat="1" applyFont="1" applyBorder="1" applyAlignment="1">
      <alignment horizontal="center" vertical="center" wrapText="1"/>
    </xf>
    <xf numFmtId="166" fontId="39" fillId="0" borderId="18" xfId="0" applyNumberFormat="1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 wrapText="1"/>
    </xf>
    <xf numFmtId="166" fontId="36" fillId="0" borderId="3" xfId="0" applyNumberFormat="1" applyFont="1" applyBorder="1" applyAlignment="1">
      <alignment horizontal="center" vertical="center" wrapText="1"/>
    </xf>
    <xf numFmtId="1" fontId="36" fillId="0" borderId="19" xfId="0" applyNumberFormat="1" applyFont="1" applyBorder="1" applyAlignment="1">
      <alignment horizontal="center" vertical="center" wrapText="1"/>
    </xf>
    <xf numFmtId="166" fontId="36" fillId="0" borderId="19" xfId="0" applyNumberFormat="1" applyFont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center" vertical="center" wrapText="1"/>
    </xf>
    <xf numFmtId="49" fontId="36" fillId="0" borderId="18" xfId="3" applyNumberFormat="1" applyFont="1" applyBorder="1" applyAlignment="1">
      <alignment horizontal="center" vertical="center" wrapText="1"/>
    </xf>
    <xf numFmtId="1" fontId="36" fillId="0" borderId="20" xfId="0" applyNumberFormat="1" applyFont="1" applyBorder="1" applyAlignment="1">
      <alignment horizontal="center" vertical="center" wrapText="1"/>
    </xf>
    <xf numFmtId="166" fontId="36" fillId="0" borderId="2" xfId="0" applyNumberFormat="1" applyFont="1" applyBorder="1" applyAlignment="1">
      <alignment horizontal="center" vertical="center" wrapText="1"/>
    </xf>
    <xf numFmtId="3" fontId="36" fillId="0" borderId="18" xfId="0" applyNumberFormat="1" applyFont="1" applyBorder="1" applyAlignment="1">
      <alignment horizontal="left" vertical="top" wrapText="1"/>
    </xf>
    <xf numFmtId="3" fontId="33" fillId="0" borderId="18" xfId="0" applyNumberFormat="1" applyFont="1" applyBorder="1" applyAlignment="1">
      <alignment horizontal="center" vertical="center" wrapText="1"/>
    </xf>
    <xf numFmtId="3" fontId="33" fillId="0" borderId="18" xfId="0" applyNumberFormat="1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166" fontId="40" fillId="0" borderId="18" xfId="0" applyNumberFormat="1" applyFont="1" applyBorder="1" applyAlignment="1">
      <alignment horizontal="center" vertical="center" wrapText="1"/>
    </xf>
    <xf numFmtId="166" fontId="33" fillId="0" borderId="0" xfId="0" applyNumberFormat="1" applyFont="1" applyAlignment="1">
      <alignment horizontal="left" vertical="center" wrapText="1"/>
    </xf>
    <xf numFmtId="166" fontId="36" fillId="0" borderId="0" xfId="0" applyNumberFormat="1" applyFont="1" applyAlignment="1">
      <alignment horizontal="center" vertical="top" wrapText="1"/>
    </xf>
    <xf numFmtId="3" fontId="36" fillId="3" borderId="0" xfId="0" applyNumberFormat="1" applyFont="1" applyFill="1" applyAlignment="1">
      <alignment horizontal="left" vertical="top" wrapText="1"/>
    </xf>
    <xf numFmtId="3" fontId="36" fillId="3" borderId="0" xfId="0" applyNumberFormat="1" applyFont="1" applyFill="1" applyAlignment="1">
      <alignment horizontal="center" vertical="top" wrapText="1"/>
    </xf>
    <xf numFmtId="3" fontId="36" fillId="3" borderId="0" xfId="0" applyNumberFormat="1" applyFont="1" applyFill="1" applyAlignment="1">
      <alignment horizontal="left" vertical="center" wrapText="1"/>
    </xf>
    <xf numFmtId="3" fontId="36" fillId="3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left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center" vertical="top" wrapText="1"/>
    </xf>
    <xf numFmtId="165" fontId="3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 wrapText="1"/>
    </xf>
    <xf numFmtId="3" fontId="22" fillId="3" borderId="2" xfId="0" applyNumberFormat="1" applyFont="1" applyFill="1" applyBorder="1" applyAlignment="1">
      <alignment horizontal="center" vertical="center" wrapText="1"/>
    </xf>
    <xf numFmtId="3" fontId="22" fillId="3" borderId="3" xfId="0" applyNumberFormat="1" applyFont="1" applyFill="1" applyBorder="1" applyAlignment="1">
      <alignment horizontal="center" vertical="center" wrapText="1"/>
    </xf>
    <xf numFmtId="166" fontId="22" fillId="3" borderId="2" xfId="0" applyNumberFormat="1" applyFont="1" applyFill="1" applyBorder="1" applyAlignment="1">
      <alignment horizontal="center" vertical="center" wrapText="1"/>
    </xf>
    <xf numFmtId="166" fontId="22" fillId="3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22" fillId="3" borderId="0" xfId="0" applyNumberFormat="1" applyFont="1" applyFill="1" applyAlignment="1">
      <alignment horizontal="center" vertical="center" wrapText="1"/>
    </xf>
    <xf numFmtId="3" fontId="12" fillId="3" borderId="18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6">
    <cellStyle name="Normal" xfId="5" xr:uid="{053474C7-7CAA-4003-BBB9-59BEB15C6F2D}"/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_2012 йил иш режаси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16"/>
  <sheetViews>
    <sheetView tabSelected="1"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D16" sqref="D16:F16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6" width="20.7109375" style="5" customWidth="1"/>
    <col min="7" max="7" width="34.4257812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58" t="s">
        <v>82</v>
      </c>
      <c r="G1" s="159"/>
    </row>
    <row r="2" spans="1:30" x14ac:dyDescent="0.3">
      <c r="F2" s="160"/>
      <c r="G2" s="160"/>
    </row>
    <row r="3" spans="1:30" ht="4.5" customHeight="1" x14ac:dyDescent="0.3">
      <c r="F3" s="160"/>
      <c r="G3" s="160"/>
    </row>
    <row r="4" spans="1:30" x14ac:dyDescent="0.3">
      <c r="F4" s="160"/>
      <c r="G4" s="160"/>
    </row>
    <row r="5" spans="1:30" ht="3.75" customHeight="1" x14ac:dyDescent="0.3"/>
    <row r="6" spans="1:30" ht="57.6" customHeight="1" x14ac:dyDescent="0.3">
      <c r="A6" s="163" t="s">
        <v>538</v>
      </c>
      <c r="B6" s="163"/>
      <c r="C6" s="163"/>
      <c r="D6" s="163"/>
      <c r="E6" s="163"/>
      <c r="F6" s="163"/>
      <c r="G6" s="163"/>
    </row>
    <row r="7" spans="1:30" x14ac:dyDescent="0.3">
      <c r="A7" s="164" t="s">
        <v>12</v>
      </c>
      <c r="B7" s="164"/>
      <c r="C7" s="164"/>
      <c r="D7" s="164"/>
      <c r="E7" s="164"/>
      <c r="F7" s="164"/>
      <c r="G7" s="164"/>
    </row>
    <row r="8" spans="1:30" x14ac:dyDescent="0.3">
      <c r="G8" s="8"/>
    </row>
    <row r="9" spans="1:30" ht="32.450000000000003" customHeight="1" x14ac:dyDescent="0.3">
      <c r="A9" s="165" t="s">
        <v>13</v>
      </c>
      <c r="B9" s="165" t="s">
        <v>185</v>
      </c>
      <c r="C9" s="165" t="s">
        <v>0</v>
      </c>
      <c r="D9" s="165"/>
      <c r="E9" s="165"/>
      <c r="F9" s="165"/>
      <c r="G9" s="165"/>
      <c r="H9" s="9"/>
      <c r="I9" s="9"/>
      <c r="J9" s="9"/>
      <c r="K9" s="9"/>
    </row>
    <row r="10" spans="1:30" x14ac:dyDescent="0.3">
      <c r="A10" s="165"/>
      <c r="B10" s="165"/>
      <c r="C10" s="165" t="s">
        <v>5</v>
      </c>
      <c r="D10" s="165" t="s">
        <v>1</v>
      </c>
      <c r="E10" s="165"/>
      <c r="F10" s="165"/>
      <c r="G10" s="165"/>
    </row>
    <row r="11" spans="1:30" ht="112.5" x14ac:dyDescent="0.3">
      <c r="A11" s="165"/>
      <c r="B11" s="165"/>
      <c r="C11" s="165"/>
      <c r="D11" s="6" t="s">
        <v>2</v>
      </c>
      <c r="E11" s="6" t="s">
        <v>89</v>
      </c>
      <c r="F11" s="6" t="s">
        <v>3</v>
      </c>
      <c r="G11" s="6" t="s">
        <v>4</v>
      </c>
    </row>
    <row r="12" spans="1:30" ht="28.5" hidden="1" customHeight="1" x14ac:dyDescent="0.3">
      <c r="A12" s="13" t="e">
        <f>+#REF!+1</f>
        <v>#REF!</v>
      </c>
      <c r="B12" s="14"/>
      <c r="C12" s="20"/>
      <c r="D12" s="13"/>
      <c r="E12" s="13"/>
      <c r="F12" s="13"/>
      <c r="G12" s="15"/>
    </row>
    <row r="13" spans="1:30" ht="28.5" hidden="1" customHeight="1" x14ac:dyDescent="0.3">
      <c r="A13" s="13" t="e">
        <f t="shared" ref="A13:A14" si="0">+A12+1</f>
        <v>#REF!</v>
      </c>
      <c r="B13" s="14"/>
      <c r="C13" s="20"/>
      <c r="D13" s="13"/>
      <c r="E13" s="13"/>
      <c r="F13" s="13"/>
      <c r="G13" s="15"/>
    </row>
    <row r="14" spans="1:30" ht="28.5" hidden="1" customHeight="1" x14ac:dyDescent="0.3">
      <c r="A14" s="13" t="e">
        <f t="shared" si="0"/>
        <v>#REF!</v>
      </c>
      <c r="B14" s="14"/>
      <c r="C14" s="20"/>
      <c r="D14" s="13"/>
      <c r="E14" s="13"/>
      <c r="F14" s="13"/>
      <c r="G14" s="15"/>
    </row>
    <row r="15" spans="1:30" ht="64.5" customHeight="1" x14ac:dyDescent="0.3">
      <c r="A15" s="16" t="s">
        <v>189</v>
      </c>
      <c r="B15" s="18" t="s">
        <v>357</v>
      </c>
      <c r="C15" s="93">
        <f>D15+E15+F15</f>
        <v>1979867.5</v>
      </c>
      <c r="D15" s="93">
        <v>1138962</v>
      </c>
      <c r="E15" s="93">
        <v>282562.3</v>
      </c>
      <c r="F15" s="93">
        <v>558343.19999999995</v>
      </c>
      <c r="G15" s="16">
        <v>0</v>
      </c>
    </row>
    <row r="16" spans="1:30" s="12" customFormat="1" ht="28.5" customHeight="1" x14ac:dyDescent="0.3">
      <c r="A16" s="161" t="s">
        <v>18</v>
      </c>
      <c r="B16" s="162"/>
      <c r="C16" s="93">
        <f>C15</f>
        <v>1979867.5</v>
      </c>
      <c r="D16" s="93">
        <f>D15</f>
        <v>1138962</v>
      </c>
      <c r="E16" s="93">
        <f>E15</f>
        <v>282562.3</v>
      </c>
      <c r="F16" s="93">
        <f>F15</f>
        <v>558343.19999999995</v>
      </c>
      <c r="G16" s="16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4" customWidth="1"/>
    <col min="2" max="3" width="11.5703125" style="34" bestFit="1" customWidth="1"/>
    <col min="4" max="4" width="14.42578125" style="34" customWidth="1"/>
    <col min="5" max="5" width="16" style="34" bestFit="1" customWidth="1"/>
    <col min="6" max="6" width="15.28515625" style="34" bestFit="1" customWidth="1"/>
    <col min="7" max="7" width="13.7109375" style="34" customWidth="1"/>
    <col min="8" max="8" width="14.5703125" style="34" customWidth="1"/>
    <col min="9" max="9" width="12.28515625" style="34" customWidth="1"/>
    <col min="10" max="10" width="12.7109375" style="34" customWidth="1"/>
    <col min="11" max="11" width="12" style="34" customWidth="1"/>
    <col min="12" max="12" width="14.85546875" style="34" customWidth="1"/>
    <col min="13" max="16384" width="9.140625" style="34"/>
  </cols>
  <sheetData>
    <row r="1" spans="1:18" ht="63.75" customHeight="1" x14ac:dyDescent="0.25">
      <c r="I1" s="216" t="s">
        <v>156</v>
      </c>
      <c r="J1" s="216"/>
      <c r="K1" s="216"/>
      <c r="L1" s="216"/>
    </row>
    <row r="4" spans="1:18" ht="48" customHeight="1" x14ac:dyDescent="0.25">
      <c r="A4" s="210" t="s">
        <v>157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6" spans="1:18" x14ac:dyDescent="0.25">
      <c r="A6" s="214" t="s">
        <v>13</v>
      </c>
      <c r="B6" s="214" t="s">
        <v>158</v>
      </c>
      <c r="C6" s="214" t="s">
        <v>159</v>
      </c>
      <c r="D6" s="214" t="s">
        <v>160</v>
      </c>
      <c r="E6" s="214" t="s">
        <v>161</v>
      </c>
      <c r="F6" s="214" t="s">
        <v>162</v>
      </c>
      <c r="G6" s="214" t="s">
        <v>163</v>
      </c>
      <c r="H6" s="214" t="s">
        <v>164</v>
      </c>
      <c r="I6" s="211" t="s">
        <v>165</v>
      </c>
      <c r="J6" s="212"/>
      <c r="K6" s="213"/>
      <c r="L6" s="214" t="s">
        <v>166</v>
      </c>
      <c r="M6" s="71"/>
      <c r="N6" s="71"/>
      <c r="O6" s="71"/>
      <c r="P6" s="71"/>
      <c r="Q6" s="71"/>
      <c r="R6" s="71"/>
    </row>
    <row r="7" spans="1:18" ht="28.5" x14ac:dyDescent="0.25">
      <c r="A7" s="215"/>
      <c r="B7" s="215"/>
      <c r="C7" s="215"/>
      <c r="D7" s="215"/>
      <c r="E7" s="215"/>
      <c r="F7" s="215"/>
      <c r="G7" s="215"/>
      <c r="H7" s="215"/>
      <c r="I7" s="68" t="s">
        <v>167</v>
      </c>
      <c r="J7" s="68" t="s">
        <v>168</v>
      </c>
      <c r="K7" s="68" t="s">
        <v>169</v>
      </c>
      <c r="L7" s="215"/>
      <c r="M7" s="71"/>
      <c r="N7" s="71"/>
      <c r="O7" s="71"/>
      <c r="P7" s="71"/>
      <c r="Q7" s="71"/>
      <c r="R7" s="71"/>
    </row>
    <row r="8" spans="1:18" x14ac:dyDescent="0.25">
      <c r="A8" s="72"/>
      <c r="B8" s="72"/>
      <c r="C8" s="72"/>
      <c r="D8" s="58"/>
      <c r="E8" s="58"/>
      <c r="F8" s="58"/>
      <c r="G8" s="58"/>
      <c r="H8" s="58"/>
      <c r="I8" s="58"/>
      <c r="J8" s="58"/>
      <c r="K8" s="58"/>
      <c r="L8" s="58"/>
      <c r="M8" s="71"/>
      <c r="N8" s="71"/>
      <c r="O8" s="71"/>
      <c r="P8" s="71"/>
      <c r="Q8" s="71"/>
      <c r="R8" s="71"/>
    </row>
    <row r="9" spans="1:18" x14ac:dyDescent="0.25">
      <c r="A9" s="72"/>
      <c r="B9" s="72"/>
      <c r="C9" s="72"/>
      <c r="D9" s="58"/>
      <c r="E9" s="58"/>
      <c r="F9" s="58"/>
      <c r="G9" s="58"/>
      <c r="H9" s="58"/>
      <c r="I9" s="58"/>
      <c r="J9" s="58"/>
      <c r="K9" s="58"/>
      <c r="L9" s="58"/>
      <c r="M9" s="71"/>
      <c r="N9" s="71"/>
      <c r="O9" s="71"/>
      <c r="P9" s="71"/>
      <c r="Q9" s="71"/>
      <c r="R9" s="71"/>
    </row>
    <row r="10" spans="1:18" x14ac:dyDescent="0.25">
      <c r="A10" s="72"/>
      <c r="B10" s="72"/>
      <c r="C10" s="72"/>
      <c r="D10" s="58"/>
      <c r="E10" s="58"/>
      <c r="F10" s="58"/>
      <c r="G10" s="58"/>
      <c r="H10" s="58"/>
      <c r="I10" s="58"/>
      <c r="J10" s="58"/>
      <c r="K10" s="58"/>
      <c r="L10" s="58"/>
      <c r="M10" s="71"/>
      <c r="N10" s="71"/>
      <c r="O10" s="71"/>
      <c r="P10" s="71"/>
      <c r="Q10" s="71"/>
      <c r="R10" s="71"/>
    </row>
    <row r="11" spans="1:18" x14ac:dyDescent="0.25">
      <c r="A11" s="72"/>
      <c r="B11" s="72"/>
      <c r="C11" s="72"/>
      <c r="D11" s="58"/>
      <c r="E11" s="58"/>
      <c r="F11" s="58"/>
      <c r="G11" s="58"/>
      <c r="H11" s="58"/>
      <c r="I11" s="58"/>
      <c r="J11" s="58"/>
      <c r="K11" s="58"/>
      <c r="L11" s="58"/>
      <c r="M11" s="71"/>
      <c r="N11" s="71"/>
      <c r="O11" s="71"/>
      <c r="P11" s="71"/>
      <c r="Q11" s="71"/>
      <c r="R11" s="71"/>
    </row>
    <row r="12" spans="1:18" x14ac:dyDescent="0.25">
      <c r="A12" s="72"/>
      <c r="B12" s="72"/>
      <c r="C12" s="72"/>
      <c r="D12" s="58"/>
      <c r="E12" s="58"/>
      <c r="F12" s="58"/>
      <c r="G12" s="58"/>
      <c r="H12" s="58"/>
      <c r="I12" s="58"/>
      <c r="J12" s="58"/>
      <c r="K12" s="58"/>
      <c r="L12" s="58"/>
      <c r="M12" s="71"/>
      <c r="N12" s="71"/>
      <c r="O12" s="71"/>
      <c r="P12" s="71"/>
      <c r="Q12" s="71"/>
      <c r="R12" s="71"/>
    </row>
    <row r="13" spans="1:18" x14ac:dyDescent="0.25">
      <c r="A13" s="72"/>
      <c r="B13" s="72"/>
      <c r="C13" s="72"/>
      <c r="D13" s="58"/>
      <c r="E13" s="58"/>
      <c r="F13" s="58"/>
      <c r="G13" s="58"/>
      <c r="H13" s="58"/>
      <c r="I13" s="58"/>
      <c r="J13" s="58"/>
      <c r="K13" s="58"/>
      <c r="L13" s="58"/>
      <c r="M13" s="71"/>
      <c r="N13" s="71"/>
      <c r="O13" s="71"/>
      <c r="P13" s="71"/>
      <c r="Q13" s="71"/>
      <c r="R13" s="71"/>
    </row>
    <row r="14" spans="1:18" x14ac:dyDescent="0.25">
      <c r="A14" s="72"/>
      <c r="B14" s="72"/>
      <c r="C14" s="72"/>
      <c r="D14" s="58"/>
      <c r="E14" s="58"/>
      <c r="F14" s="58"/>
      <c r="G14" s="58"/>
      <c r="H14" s="58"/>
      <c r="I14" s="58"/>
      <c r="J14" s="58"/>
      <c r="K14" s="58"/>
      <c r="L14" s="58"/>
      <c r="M14" s="71"/>
      <c r="N14" s="71"/>
      <c r="O14" s="71"/>
      <c r="P14" s="71"/>
      <c r="Q14" s="71"/>
      <c r="R14" s="71"/>
    </row>
    <row r="15" spans="1:18" x14ac:dyDescent="0.25">
      <c r="A15" s="72"/>
      <c r="B15" s="72"/>
      <c r="C15" s="72"/>
      <c r="D15" s="58"/>
      <c r="E15" s="58"/>
      <c r="F15" s="58"/>
      <c r="G15" s="58"/>
      <c r="H15" s="58"/>
      <c r="I15" s="58"/>
      <c r="J15" s="58"/>
      <c r="K15" s="58"/>
      <c r="L15" s="58"/>
      <c r="M15" s="71"/>
      <c r="N15" s="71"/>
      <c r="O15" s="71"/>
      <c r="P15" s="71"/>
      <c r="Q15" s="71"/>
      <c r="R15" s="71"/>
    </row>
    <row r="16" spans="1:18" x14ac:dyDescent="0.25"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4:18" x14ac:dyDescent="0.25"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4:18" x14ac:dyDescent="0.25"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4:18" x14ac:dyDescent="0.25"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4:18" x14ac:dyDescent="0.25"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4:18" x14ac:dyDescent="0.25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4:18" x14ac:dyDescent="0.25"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4:18" x14ac:dyDescent="0.25"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4:18" x14ac:dyDescent="0.25"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4:18" x14ac:dyDescent="0.25"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4:18" x14ac:dyDescent="0.25"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4" customWidth="1"/>
    <col min="2" max="2" width="46" style="34" customWidth="1"/>
    <col min="3" max="3" width="18" style="34" customWidth="1"/>
    <col min="4" max="4" width="44.5703125" style="34" customWidth="1"/>
    <col min="5" max="16384" width="9.140625" style="34"/>
  </cols>
  <sheetData>
    <row r="1" spans="1:4" ht="66" customHeight="1" x14ac:dyDescent="0.25">
      <c r="D1" s="55" t="s">
        <v>170</v>
      </c>
    </row>
    <row r="2" spans="1:4" ht="67.5" customHeight="1" x14ac:dyDescent="0.25">
      <c r="A2" s="207" t="s">
        <v>171</v>
      </c>
      <c r="B2" s="207"/>
      <c r="C2" s="207"/>
      <c r="D2" s="207"/>
    </row>
    <row r="4" spans="1:4" ht="30.75" customHeight="1" x14ac:dyDescent="0.25">
      <c r="A4" s="73" t="s">
        <v>13</v>
      </c>
      <c r="B4" s="73" t="s">
        <v>49</v>
      </c>
      <c r="C4" s="73" t="s">
        <v>47</v>
      </c>
      <c r="D4" s="73" t="s">
        <v>172</v>
      </c>
    </row>
    <row r="5" spans="1:4" x14ac:dyDescent="0.25">
      <c r="A5" s="74">
        <v>1</v>
      </c>
      <c r="B5" s="74"/>
      <c r="C5" s="74"/>
      <c r="D5" s="74"/>
    </row>
    <row r="6" spans="1:4" x14ac:dyDescent="0.25">
      <c r="A6" s="74">
        <f>+A5+1</f>
        <v>2</v>
      </c>
      <c r="B6" s="75"/>
      <c r="C6" s="75"/>
      <c r="D6" s="76"/>
    </row>
    <row r="7" spans="1:4" x14ac:dyDescent="0.25">
      <c r="A7" s="74">
        <f t="shared" ref="A7:A14" si="0">+A6+1</f>
        <v>3</v>
      </c>
      <c r="B7" s="75"/>
      <c r="C7" s="75"/>
      <c r="D7" s="76"/>
    </row>
    <row r="8" spans="1:4" x14ac:dyDescent="0.25">
      <c r="A8" s="74">
        <f t="shared" si="0"/>
        <v>4</v>
      </c>
      <c r="B8" s="75"/>
      <c r="C8" s="75"/>
      <c r="D8" s="76"/>
    </row>
    <row r="9" spans="1:4" x14ac:dyDescent="0.25">
      <c r="A9" s="74">
        <f t="shared" si="0"/>
        <v>5</v>
      </c>
      <c r="B9" s="75"/>
      <c r="C9" s="75"/>
      <c r="D9" s="76"/>
    </row>
    <row r="10" spans="1:4" x14ac:dyDescent="0.25">
      <c r="A10" s="74">
        <f t="shared" si="0"/>
        <v>6</v>
      </c>
      <c r="B10" s="75"/>
      <c r="C10" s="75"/>
      <c r="D10" s="76"/>
    </row>
    <row r="11" spans="1:4" x14ac:dyDescent="0.25">
      <c r="A11" s="74">
        <f t="shared" si="0"/>
        <v>7</v>
      </c>
      <c r="B11" s="75"/>
      <c r="C11" s="75"/>
      <c r="D11" s="76"/>
    </row>
    <row r="12" spans="1:4" x14ac:dyDescent="0.25">
      <c r="A12" s="74">
        <f t="shared" si="0"/>
        <v>8</v>
      </c>
      <c r="B12" s="75"/>
      <c r="C12" s="75"/>
      <c r="D12" s="76"/>
    </row>
    <row r="13" spans="1:4" x14ac:dyDescent="0.25">
      <c r="A13" s="74">
        <f t="shared" si="0"/>
        <v>9</v>
      </c>
      <c r="B13" s="75"/>
      <c r="C13" s="75"/>
      <c r="D13" s="76"/>
    </row>
    <row r="14" spans="1:4" x14ac:dyDescent="0.25">
      <c r="A14" s="74">
        <f t="shared" si="0"/>
        <v>10</v>
      </c>
      <c r="B14" s="75"/>
      <c r="C14" s="75"/>
      <c r="D14" s="7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4" customWidth="1"/>
    <col min="2" max="2" width="38.42578125" style="34" customWidth="1"/>
    <col min="3" max="3" width="22.140625" style="34" customWidth="1"/>
    <col min="4" max="4" width="47.28515625" style="34" customWidth="1"/>
    <col min="5" max="16384" width="9.140625" style="34"/>
  </cols>
  <sheetData>
    <row r="1" spans="1:4" ht="60" customHeight="1" x14ac:dyDescent="0.25">
      <c r="D1" s="55" t="s">
        <v>173</v>
      </c>
    </row>
    <row r="2" spans="1:4" ht="64.5" customHeight="1" x14ac:dyDescent="0.25">
      <c r="A2" s="207" t="s">
        <v>174</v>
      </c>
      <c r="B2" s="207"/>
      <c r="C2" s="207"/>
      <c r="D2" s="207"/>
    </row>
    <row r="4" spans="1:4" ht="30.75" customHeight="1" x14ac:dyDescent="0.25">
      <c r="A4" s="73" t="s">
        <v>13</v>
      </c>
      <c r="B4" s="73" t="s">
        <v>49</v>
      </c>
      <c r="C4" s="73" t="s">
        <v>47</v>
      </c>
      <c r="D4" s="73" t="s">
        <v>172</v>
      </c>
    </row>
    <row r="5" spans="1:4" x14ac:dyDescent="0.25">
      <c r="A5" s="74">
        <v>1</v>
      </c>
      <c r="B5" s="74"/>
      <c r="C5" s="74"/>
      <c r="D5" s="74"/>
    </row>
    <row r="6" spans="1:4" x14ac:dyDescent="0.25">
      <c r="A6" s="74">
        <f>+A5+1</f>
        <v>2</v>
      </c>
      <c r="B6" s="75"/>
      <c r="C6" s="75"/>
      <c r="D6" s="76"/>
    </row>
    <row r="7" spans="1:4" x14ac:dyDescent="0.25">
      <c r="A7" s="74">
        <f t="shared" ref="A7:A14" si="0">+A6+1</f>
        <v>3</v>
      </c>
      <c r="B7" s="75"/>
      <c r="C7" s="75"/>
      <c r="D7" s="76"/>
    </row>
    <row r="8" spans="1:4" x14ac:dyDescent="0.25">
      <c r="A8" s="74">
        <f t="shared" si="0"/>
        <v>4</v>
      </c>
      <c r="B8" s="75"/>
      <c r="C8" s="75"/>
      <c r="D8" s="76"/>
    </row>
    <row r="9" spans="1:4" x14ac:dyDescent="0.25">
      <c r="A9" s="74">
        <f t="shared" si="0"/>
        <v>5</v>
      </c>
      <c r="B9" s="75"/>
      <c r="C9" s="75"/>
      <c r="D9" s="76"/>
    </row>
    <row r="10" spans="1:4" x14ac:dyDescent="0.25">
      <c r="A10" s="74">
        <f t="shared" si="0"/>
        <v>6</v>
      </c>
      <c r="B10" s="75"/>
      <c r="C10" s="75"/>
      <c r="D10" s="76"/>
    </row>
    <row r="11" spans="1:4" x14ac:dyDescent="0.25">
      <c r="A11" s="74">
        <f t="shared" si="0"/>
        <v>7</v>
      </c>
      <c r="B11" s="75"/>
      <c r="C11" s="75"/>
      <c r="D11" s="76"/>
    </row>
    <row r="12" spans="1:4" x14ac:dyDescent="0.25">
      <c r="A12" s="74">
        <f t="shared" si="0"/>
        <v>8</v>
      </c>
      <c r="B12" s="75"/>
      <c r="C12" s="75"/>
      <c r="D12" s="76"/>
    </row>
    <row r="13" spans="1:4" x14ac:dyDescent="0.25">
      <c r="A13" s="74">
        <f t="shared" si="0"/>
        <v>9</v>
      </c>
      <c r="B13" s="75"/>
      <c r="C13" s="75"/>
      <c r="D13" s="76"/>
    </row>
    <row r="14" spans="1:4" x14ac:dyDescent="0.25">
      <c r="A14" s="74">
        <f t="shared" si="0"/>
        <v>10</v>
      </c>
      <c r="B14" s="75"/>
      <c r="C14" s="75"/>
      <c r="D14" s="76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4"/>
    <col min="2" max="2" width="52.85546875" style="34" customWidth="1"/>
    <col min="3" max="3" width="20.85546875" style="34" customWidth="1"/>
    <col min="4" max="4" width="55.85546875" style="34" customWidth="1"/>
    <col min="5" max="16384" width="9.140625" style="34"/>
  </cols>
  <sheetData>
    <row r="1" spans="1:10" ht="78.75" x14ac:dyDescent="0.25">
      <c r="A1" s="77"/>
      <c r="B1" s="78"/>
      <c r="C1" s="77"/>
      <c r="D1" s="79" t="s">
        <v>175</v>
      </c>
    </row>
    <row r="2" spans="1:10" ht="72.75" customHeight="1" x14ac:dyDescent="0.25">
      <c r="A2" s="207" t="s">
        <v>176</v>
      </c>
      <c r="B2" s="207"/>
      <c r="C2" s="207"/>
      <c r="D2" s="207"/>
      <c r="E2" s="80"/>
      <c r="F2" s="80"/>
      <c r="G2" s="80"/>
      <c r="H2" s="80"/>
      <c r="I2" s="80"/>
      <c r="J2" s="80"/>
    </row>
    <row r="3" spans="1:10" ht="19.5" x14ac:dyDescent="0.25">
      <c r="A3" s="218" t="s">
        <v>177</v>
      </c>
      <c r="B3" s="218"/>
      <c r="C3" s="218"/>
      <c r="D3" s="218"/>
    </row>
    <row r="4" spans="1:10" ht="18.75" x14ac:dyDescent="0.25">
      <c r="A4" s="77"/>
      <c r="B4" s="77"/>
      <c r="C4" s="77"/>
      <c r="D4" s="77"/>
    </row>
    <row r="5" spans="1:10" ht="24.75" customHeight="1" x14ac:dyDescent="0.25">
      <c r="A5" s="219" t="s">
        <v>13</v>
      </c>
      <c r="B5" s="219" t="s">
        <v>178</v>
      </c>
      <c r="C5" s="219" t="s">
        <v>179</v>
      </c>
      <c r="D5" s="219" t="s">
        <v>180</v>
      </c>
    </row>
    <row r="6" spans="1:10" ht="26.25" customHeight="1" x14ac:dyDescent="0.25">
      <c r="A6" s="219"/>
      <c r="B6" s="219"/>
      <c r="C6" s="219"/>
      <c r="D6" s="219"/>
    </row>
    <row r="7" spans="1:10" ht="18.75" x14ac:dyDescent="0.25">
      <c r="A7" s="81"/>
      <c r="B7" s="81"/>
      <c r="C7" s="81"/>
      <c r="D7" s="81"/>
    </row>
    <row r="8" spans="1:10" ht="18.75" x14ac:dyDescent="0.25">
      <c r="A8" s="81"/>
      <c r="B8" s="82"/>
      <c r="C8" s="81"/>
      <c r="D8" s="81"/>
    </row>
    <row r="9" spans="1:10" ht="18.75" x14ac:dyDescent="0.25">
      <c r="A9" s="81"/>
      <c r="B9" s="82"/>
      <c r="C9" s="81"/>
      <c r="D9" s="81"/>
    </row>
    <row r="10" spans="1:10" ht="18.75" x14ac:dyDescent="0.25">
      <c r="A10" s="81"/>
      <c r="B10" s="82"/>
      <c r="C10" s="81"/>
      <c r="D10" s="81"/>
    </row>
    <row r="11" spans="1:10" ht="18.75" x14ac:dyDescent="0.25">
      <c r="A11" s="81"/>
      <c r="B11" s="82"/>
      <c r="C11" s="81"/>
      <c r="D11" s="81"/>
    </row>
    <row r="12" spans="1:10" ht="18.75" x14ac:dyDescent="0.25">
      <c r="A12" s="81"/>
      <c r="B12" s="81"/>
      <c r="C12" s="81"/>
      <c r="D12" s="81"/>
    </row>
    <row r="15" spans="1:10" ht="15.75" customHeight="1" x14ac:dyDescent="0.25">
      <c r="A15" s="217" t="s">
        <v>181</v>
      </c>
      <c r="B15" s="217"/>
      <c r="C15" s="217"/>
      <c r="D15" s="217"/>
    </row>
    <row r="16" spans="1:10" x14ac:dyDescent="0.25">
      <c r="A16" s="217"/>
      <c r="B16" s="217"/>
      <c r="C16" s="217"/>
      <c r="D16" s="217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zoomScaleNormal="100" workbookViewId="0">
      <selection activeCell="D5" sqref="D5"/>
    </sheetView>
  </sheetViews>
  <sheetFormatPr defaultRowHeight="15" x14ac:dyDescent="0.25"/>
  <cols>
    <col min="1" max="1" width="6.7109375" style="34" customWidth="1"/>
    <col min="2" max="2" width="24.7109375" style="34" customWidth="1"/>
    <col min="3" max="3" width="14.5703125" style="34" customWidth="1"/>
    <col min="4" max="6" width="27.42578125" style="34" customWidth="1"/>
    <col min="7" max="7" width="11" style="34" customWidth="1"/>
    <col min="8" max="8" width="18" style="34" customWidth="1"/>
    <col min="9" max="9" width="12.42578125" style="34" customWidth="1"/>
    <col min="10" max="10" width="13.7109375" style="34" customWidth="1"/>
    <col min="11" max="11" width="14.85546875" style="34" customWidth="1"/>
    <col min="12" max="16384" width="9.140625" style="34"/>
  </cols>
  <sheetData>
    <row r="1" spans="1:11" ht="66" customHeight="1" x14ac:dyDescent="0.25">
      <c r="A1" s="5"/>
      <c r="B1" s="5"/>
      <c r="C1" s="5"/>
      <c r="D1" s="5"/>
      <c r="E1" s="5"/>
      <c r="H1" s="180" t="s">
        <v>87</v>
      </c>
      <c r="I1" s="160"/>
      <c r="J1" s="160"/>
      <c r="K1" s="160"/>
    </row>
    <row r="2" spans="1:11" ht="18.75" x14ac:dyDescent="0.25">
      <c r="A2" s="5"/>
      <c r="B2" s="5"/>
      <c r="C2" s="5"/>
      <c r="D2" s="5"/>
      <c r="E2" s="5"/>
      <c r="I2" s="160"/>
      <c r="J2" s="160"/>
      <c r="K2" s="160"/>
    </row>
    <row r="3" spans="1:11" ht="63" customHeight="1" x14ac:dyDescent="0.25">
      <c r="A3" s="163" t="s">
        <v>534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8.75" x14ac:dyDescent="0.25">
      <c r="A4" s="164" t="s">
        <v>26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37.5" x14ac:dyDescent="0.25">
      <c r="A5" s="5"/>
      <c r="B5" s="11" t="s">
        <v>27</v>
      </c>
      <c r="C5" s="11"/>
      <c r="D5" s="5"/>
      <c r="E5" s="5"/>
      <c r="F5" s="5"/>
      <c r="G5" s="5"/>
      <c r="H5" s="5"/>
      <c r="I5" s="5"/>
      <c r="J5" s="5"/>
      <c r="K5" s="29"/>
    </row>
    <row r="6" spans="1:11" s="53" customFormat="1" ht="35.25" customHeight="1" x14ac:dyDescent="0.25">
      <c r="A6" s="230" t="s">
        <v>13</v>
      </c>
      <c r="B6" s="230" t="s">
        <v>22</v>
      </c>
      <c r="C6" s="230" t="s">
        <v>47</v>
      </c>
      <c r="D6" s="230" t="s">
        <v>30</v>
      </c>
      <c r="E6" s="230" t="s">
        <v>33</v>
      </c>
      <c r="F6" s="230" t="s">
        <v>70</v>
      </c>
      <c r="G6" s="230" t="s">
        <v>25</v>
      </c>
      <c r="H6" s="230"/>
      <c r="I6" s="230" t="s">
        <v>75</v>
      </c>
      <c r="J6" s="230"/>
      <c r="K6" s="230"/>
    </row>
    <row r="7" spans="1:11" s="53" customFormat="1" ht="48" customHeight="1" x14ac:dyDescent="0.25">
      <c r="A7" s="230"/>
      <c r="B7" s="230"/>
      <c r="C7" s="230"/>
      <c r="D7" s="230"/>
      <c r="E7" s="230"/>
      <c r="F7" s="230"/>
      <c r="G7" s="52" t="s">
        <v>29</v>
      </c>
      <c r="H7" s="52" t="s">
        <v>19</v>
      </c>
      <c r="I7" s="52" t="s">
        <v>76</v>
      </c>
      <c r="J7" s="52" t="s">
        <v>77</v>
      </c>
      <c r="K7" s="52" t="s">
        <v>78</v>
      </c>
    </row>
    <row r="8" spans="1:11" ht="18.75" customHeight="1" x14ac:dyDescent="0.25">
      <c r="A8" s="54">
        <v>1</v>
      </c>
      <c r="B8" s="201" t="s">
        <v>91</v>
      </c>
      <c r="C8" s="202"/>
      <c r="D8" s="202"/>
      <c r="E8" s="202"/>
      <c r="F8" s="202"/>
      <c r="G8" s="202"/>
      <c r="H8" s="202"/>
      <c r="I8" s="202"/>
      <c r="J8" s="202"/>
      <c r="K8" s="203"/>
    </row>
    <row r="9" spans="1:11" ht="18.75" x14ac:dyDescent="0.25">
      <c r="A9" s="24">
        <f>+A8+1</f>
        <v>2</v>
      </c>
      <c r="B9" s="27"/>
      <c r="C9" s="27"/>
      <c r="D9" s="24"/>
      <c r="E9" s="24"/>
      <c r="F9" s="24"/>
      <c r="G9" s="24"/>
      <c r="H9" s="24"/>
      <c r="I9" s="24"/>
      <c r="J9" s="24"/>
      <c r="K9" s="28"/>
    </row>
    <row r="10" spans="1:11" ht="18.75" x14ac:dyDescent="0.25">
      <c r="A10" s="24">
        <f t="shared" ref="A10" si="0">+A9+1</f>
        <v>3</v>
      </c>
      <c r="B10" s="27"/>
      <c r="C10" s="27"/>
      <c r="D10" s="24"/>
      <c r="E10" s="24"/>
      <c r="F10" s="24"/>
      <c r="G10" s="24"/>
      <c r="H10" s="24"/>
      <c r="I10" s="24"/>
      <c r="J10" s="24"/>
      <c r="K10" s="28"/>
    </row>
    <row r="11" spans="1:11" ht="18.75" x14ac:dyDescent="0.25">
      <c r="A11" s="165" t="s">
        <v>18</v>
      </c>
      <c r="B11" s="165"/>
      <c r="C11" s="6" t="s">
        <v>74</v>
      </c>
      <c r="D11" s="6">
        <f t="shared" ref="D11:I11" si="1">SUM(D8:D10)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si="1"/>
        <v>0</v>
      </c>
      <c r="J11" s="6">
        <v>0</v>
      </c>
      <c r="K11" s="6">
        <f>SUM(K8:K10)</f>
        <v>0</v>
      </c>
    </row>
    <row r="13" spans="1:11" ht="18.75" x14ac:dyDescent="0.25">
      <c r="A13" s="5"/>
      <c r="B13" s="51" t="s">
        <v>28</v>
      </c>
      <c r="C13" s="11"/>
      <c r="D13" s="5"/>
      <c r="E13" s="5"/>
      <c r="F13" s="29"/>
      <c r="G13" s="29"/>
      <c r="H13" s="29"/>
      <c r="I13" s="5"/>
      <c r="J13" s="5"/>
      <c r="K13" s="29"/>
    </row>
    <row r="14" spans="1:11" ht="15" customHeight="1" x14ac:dyDescent="0.25">
      <c r="A14" s="230" t="s">
        <v>13</v>
      </c>
      <c r="B14" s="230" t="s">
        <v>23</v>
      </c>
      <c r="C14" s="230" t="s">
        <v>47</v>
      </c>
      <c r="D14" s="230" t="s">
        <v>30</v>
      </c>
      <c r="E14" s="230" t="s">
        <v>33</v>
      </c>
      <c r="F14" s="230" t="s">
        <v>70</v>
      </c>
      <c r="G14" s="220" t="s">
        <v>24</v>
      </c>
      <c r="H14" s="221"/>
      <c r="I14" s="221"/>
      <c r="J14" s="221"/>
      <c r="K14" s="222"/>
    </row>
    <row r="15" spans="1:11" ht="48.6" customHeight="1" x14ac:dyDescent="0.25">
      <c r="A15" s="230"/>
      <c r="B15" s="230"/>
      <c r="C15" s="230"/>
      <c r="D15" s="230"/>
      <c r="E15" s="230"/>
      <c r="F15" s="230"/>
      <c r="G15" s="223"/>
      <c r="H15" s="224"/>
      <c r="I15" s="224"/>
      <c r="J15" s="224"/>
      <c r="K15" s="225"/>
    </row>
    <row r="16" spans="1:11" ht="18.75" x14ac:dyDescent="0.25">
      <c r="A16" s="24">
        <v>1</v>
      </c>
      <c r="B16" s="27"/>
      <c r="C16" s="27"/>
      <c r="D16" s="24"/>
      <c r="E16" s="24"/>
      <c r="F16" s="24"/>
      <c r="G16" s="226"/>
      <c r="H16" s="227"/>
      <c r="I16" s="227"/>
      <c r="J16" s="227"/>
      <c r="K16" s="228"/>
    </row>
    <row r="17" spans="1:11" ht="18.75" x14ac:dyDescent="0.25">
      <c r="A17" s="24">
        <f>+A16+1</f>
        <v>2</v>
      </c>
      <c r="B17" s="27"/>
      <c r="C17" s="27"/>
      <c r="D17" s="24"/>
      <c r="E17" s="24"/>
      <c r="F17" s="24"/>
      <c r="G17" s="226"/>
      <c r="H17" s="227"/>
      <c r="I17" s="227"/>
      <c r="J17" s="227"/>
      <c r="K17" s="228"/>
    </row>
    <row r="18" spans="1:11" ht="18.75" x14ac:dyDescent="0.25">
      <c r="A18" s="24">
        <f t="shared" ref="A18" si="2">+A17+1</f>
        <v>3</v>
      </c>
      <c r="B18" s="27"/>
      <c r="C18" s="27"/>
      <c r="D18" s="24"/>
      <c r="E18" s="24"/>
      <c r="F18" s="24"/>
      <c r="G18" s="226"/>
      <c r="H18" s="227"/>
      <c r="I18" s="227"/>
      <c r="J18" s="227"/>
      <c r="K18" s="228"/>
    </row>
    <row r="19" spans="1:11" ht="18.75" x14ac:dyDescent="0.25">
      <c r="A19" s="165" t="s">
        <v>18</v>
      </c>
      <c r="B19" s="165"/>
      <c r="C19" s="6" t="s">
        <v>74</v>
      </c>
      <c r="D19" s="6">
        <f>SUM(D16:D18)</f>
        <v>0</v>
      </c>
      <c r="E19" s="6">
        <f>SUM(E16:E18)</f>
        <v>0</v>
      </c>
      <c r="F19" s="6">
        <f>SUM(F16:F18)</f>
        <v>0</v>
      </c>
      <c r="G19" s="226" t="s">
        <v>74</v>
      </c>
      <c r="H19" s="227"/>
      <c r="I19" s="227"/>
      <c r="J19" s="227"/>
      <c r="K19" s="228"/>
    </row>
    <row r="22" spans="1:11" ht="18.75" x14ac:dyDescent="0.25">
      <c r="A22" s="5"/>
      <c r="B22" s="51" t="s">
        <v>41</v>
      </c>
      <c r="C22" s="11"/>
      <c r="D22" s="5"/>
      <c r="E22" s="5"/>
      <c r="F22" s="29"/>
      <c r="G22" s="29"/>
      <c r="H22" s="29"/>
      <c r="I22" s="5"/>
      <c r="J22" s="5"/>
      <c r="K22" s="29"/>
    </row>
    <row r="23" spans="1:11" ht="16.5" customHeight="1" x14ac:dyDescent="0.25">
      <c r="A23" s="230" t="s">
        <v>13</v>
      </c>
      <c r="B23" s="230" t="s">
        <v>44</v>
      </c>
      <c r="C23" s="230" t="s">
        <v>47</v>
      </c>
      <c r="D23" s="230" t="s">
        <v>45</v>
      </c>
      <c r="E23" s="230" t="s">
        <v>42</v>
      </c>
      <c r="F23" s="230" t="s">
        <v>71</v>
      </c>
      <c r="G23" s="220" t="s">
        <v>43</v>
      </c>
      <c r="H23" s="221"/>
      <c r="I23" s="221"/>
      <c r="J23" s="221"/>
      <c r="K23" s="222"/>
    </row>
    <row r="24" spans="1:11" ht="34.5" customHeight="1" x14ac:dyDescent="0.25">
      <c r="A24" s="230"/>
      <c r="B24" s="230"/>
      <c r="C24" s="230"/>
      <c r="D24" s="230"/>
      <c r="E24" s="230"/>
      <c r="F24" s="230"/>
      <c r="G24" s="223"/>
      <c r="H24" s="224"/>
      <c r="I24" s="224"/>
      <c r="J24" s="224"/>
      <c r="K24" s="225"/>
    </row>
    <row r="25" spans="1:11" ht="18.75" x14ac:dyDescent="0.25">
      <c r="A25" s="24">
        <v>1</v>
      </c>
      <c r="B25" s="27"/>
      <c r="C25" s="27"/>
      <c r="D25" s="24"/>
      <c r="E25" s="24"/>
      <c r="F25" s="24"/>
      <c r="G25" s="226"/>
      <c r="H25" s="227"/>
      <c r="I25" s="227"/>
      <c r="J25" s="227"/>
      <c r="K25" s="228"/>
    </row>
    <row r="26" spans="1:11" ht="18.75" x14ac:dyDescent="0.25">
      <c r="A26" s="24">
        <f>+A25+1</f>
        <v>2</v>
      </c>
      <c r="B26" s="27"/>
      <c r="C26" s="27"/>
      <c r="D26" s="24"/>
      <c r="E26" s="24"/>
      <c r="F26" s="24"/>
      <c r="G26" s="226"/>
      <c r="H26" s="227"/>
      <c r="I26" s="227"/>
      <c r="J26" s="227"/>
      <c r="K26" s="228"/>
    </row>
    <row r="27" spans="1:11" ht="18.75" x14ac:dyDescent="0.25">
      <c r="A27" s="24">
        <f t="shared" ref="A27" si="3">+A26+1</f>
        <v>3</v>
      </c>
      <c r="B27" s="27"/>
      <c r="C27" s="27"/>
      <c r="D27" s="24"/>
      <c r="E27" s="24"/>
      <c r="F27" s="24"/>
      <c r="G27" s="226"/>
      <c r="H27" s="227"/>
      <c r="I27" s="227"/>
      <c r="J27" s="227"/>
      <c r="K27" s="228"/>
    </row>
    <row r="28" spans="1:11" ht="18.75" x14ac:dyDescent="0.25">
      <c r="A28" s="165" t="s">
        <v>18</v>
      </c>
      <c r="B28" s="165"/>
      <c r="C28" s="6"/>
      <c r="D28" s="6">
        <f>SUM(D25:D27)</f>
        <v>0</v>
      </c>
      <c r="E28" s="6">
        <f>SUM(E25:E27)</f>
        <v>0</v>
      </c>
      <c r="F28" s="6">
        <f>SUM(F25:F27)</f>
        <v>0</v>
      </c>
      <c r="G28" s="226" t="s">
        <v>74</v>
      </c>
      <c r="H28" s="227"/>
      <c r="I28" s="227"/>
      <c r="J28" s="227"/>
      <c r="K28" s="228"/>
    </row>
    <row r="30" spans="1:11" x14ac:dyDescent="0.25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229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30" customWidth="1"/>
    <col min="2" max="2" width="17.28515625" style="30" customWidth="1"/>
    <col min="3" max="3" width="13.7109375" style="30" customWidth="1"/>
    <col min="4" max="7" width="20.85546875" style="30" customWidth="1"/>
    <col min="8" max="8" width="17.5703125" style="30" customWidth="1"/>
    <col min="9" max="9" width="19.28515625" style="30" customWidth="1"/>
    <col min="10" max="10" width="14" style="30" customWidth="1"/>
    <col min="11" max="13" width="18.7109375" style="30" customWidth="1"/>
    <col min="14" max="14" width="15.7109375" style="30" customWidth="1"/>
    <col min="15" max="19" width="15.7109375" style="31" customWidth="1"/>
    <col min="20" max="16384" width="9.140625" style="31"/>
  </cols>
  <sheetData>
    <row r="1" spans="1:10" ht="66.75" customHeight="1" x14ac:dyDescent="0.25">
      <c r="H1" s="231" t="s">
        <v>88</v>
      </c>
      <c r="I1" s="231"/>
      <c r="J1" s="231"/>
    </row>
    <row r="3" spans="1:10" s="30" customFormat="1" ht="73.5" customHeight="1" x14ac:dyDescent="0.25">
      <c r="A3" s="210" t="s">
        <v>342</v>
      </c>
      <c r="B3" s="210"/>
      <c r="C3" s="210"/>
      <c r="D3" s="210"/>
      <c r="E3" s="210"/>
      <c r="F3" s="210"/>
      <c r="G3" s="210"/>
      <c r="H3" s="210"/>
      <c r="I3" s="210"/>
      <c r="J3" s="210"/>
    </row>
    <row r="5" spans="1:10" s="30" customFormat="1" ht="47.25" customHeight="1" x14ac:dyDescent="0.25">
      <c r="A5" s="172" t="s">
        <v>72</v>
      </c>
      <c r="B5" s="172" t="s">
        <v>34</v>
      </c>
      <c r="C5" s="172" t="s">
        <v>73</v>
      </c>
      <c r="D5" s="232" t="s">
        <v>35</v>
      </c>
      <c r="E5" s="233"/>
      <c r="F5" s="235" t="s">
        <v>40</v>
      </c>
      <c r="G5" s="235" t="s">
        <v>38</v>
      </c>
      <c r="H5" s="235" t="s">
        <v>65</v>
      </c>
      <c r="I5" s="235" t="s">
        <v>66</v>
      </c>
      <c r="J5" s="235" t="s">
        <v>21</v>
      </c>
    </row>
    <row r="6" spans="1:10" s="30" customFormat="1" ht="60.75" customHeight="1" x14ac:dyDescent="0.25">
      <c r="A6" s="172"/>
      <c r="B6" s="172"/>
      <c r="C6" s="172"/>
      <c r="D6" s="38" t="s">
        <v>36</v>
      </c>
      <c r="E6" s="38" t="s">
        <v>37</v>
      </c>
      <c r="F6" s="236"/>
      <c r="G6" s="236"/>
      <c r="H6" s="236"/>
      <c r="I6" s="236"/>
      <c r="J6" s="236"/>
    </row>
    <row r="7" spans="1:10" s="30" customFormat="1" ht="18.75" x14ac:dyDescent="0.25">
      <c r="A7" s="33">
        <v>1</v>
      </c>
      <c r="B7" s="237" t="s">
        <v>90</v>
      </c>
      <c r="C7" s="238"/>
      <c r="D7" s="238"/>
      <c r="E7" s="238"/>
      <c r="F7" s="238"/>
      <c r="G7" s="238"/>
      <c r="H7" s="238"/>
      <c r="I7" s="238"/>
      <c r="J7" s="239"/>
    </row>
    <row r="8" spans="1:10" s="30" customFormat="1" ht="15" x14ac:dyDescent="0.25">
      <c r="A8" s="33">
        <v>2</v>
      </c>
      <c r="B8" s="32"/>
      <c r="C8" s="50" t="s">
        <v>74</v>
      </c>
      <c r="D8" s="32"/>
      <c r="E8" s="32"/>
      <c r="F8" s="32"/>
      <c r="G8" s="32"/>
      <c r="H8" s="32"/>
      <c r="I8" s="32"/>
      <c r="J8" s="32"/>
    </row>
    <row r="9" spans="1:10" s="30" customFormat="1" ht="15" x14ac:dyDescent="0.25">
      <c r="A9" s="33">
        <v>3</v>
      </c>
      <c r="B9" s="32"/>
      <c r="C9" s="50" t="s">
        <v>74</v>
      </c>
      <c r="D9" s="32"/>
      <c r="E9" s="32"/>
      <c r="F9" s="32"/>
      <c r="G9" s="32"/>
      <c r="H9" s="32"/>
      <c r="I9" s="32"/>
      <c r="J9" s="32"/>
    </row>
    <row r="10" spans="1:10" s="30" customFormat="1" ht="15" x14ac:dyDescent="0.25">
      <c r="A10" s="33">
        <v>4</v>
      </c>
      <c r="B10" s="32"/>
      <c r="C10" s="50" t="s">
        <v>74</v>
      </c>
      <c r="D10" s="32"/>
      <c r="E10" s="32"/>
      <c r="F10" s="32"/>
      <c r="G10" s="32"/>
      <c r="H10" s="32"/>
      <c r="I10" s="32"/>
      <c r="J10" s="32"/>
    </row>
    <row r="11" spans="1:10" s="30" customFormat="1" ht="15" x14ac:dyDescent="0.25">
      <c r="A11" s="33">
        <v>5</v>
      </c>
      <c r="B11" s="32"/>
      <c r="C11" s="50" t="s">
        <v>74</v>
      </c>
      <c r="D11" s="32"/>
      <c r="E11" s="32"/>
      <c r="F11" s="32"/>
      <c r="G11" s="32"/>
      <c r="H11" s="32"/>
      <c r="I11" s="32"/>
      <c r="J11" s="32"/>
    </row>
    <row r="13" spans="1:10" s="30" customFormat="1" ht="30.75" customHeight="1" x14ac:dyDescent="0.25">
      <c r="A13" s="39"/>
      <c r="B13" s="234" t="s">
        <v>39</v>
      </c>
      <c r="C13" s="234"/>
      <c r="D13" s="234"/>
      <c r="E13" s="234"/>
      <c r="F13" s="234"/>
      <c r="G13" s="234"/>
      <c r="H13" s="234"/>
      <c r="I13" s="234"/>
      <c r="J13" s="234"/>
    </row>
    <row r="14" spans="1:10" ht="18.7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07" t="s">
        <v>46</v>
      </c>
      <c r="B5" s="207"/>
      <c r="C5" s="207"/>
      <c r="D5" s="207"/>
    </row>
    <row r="7" spans="1:4" ht="25.5" x14ac:dyDescent="0.25">
      <c r="A7" s="43" t="s">
        <v>20</v>
      </c>
      <c r="B7" s="43" t="s">
        <v>49</v>
      </c>
      <c r="C7" s="43" t="s">
        <v>47</v>
      </c>
      <c r="D7" s="43" t="s">
        <v>48</v>
      </c>
    </row>
    <row r="8" spans="1:4" x14ac:dyDescent="0.25">
      <c r="A8" s="40">
        <v>1</v>
      </c>
      <c r="B8" s="40"/>
      <c r="C8" s="40"/>
      <c r="D8" s="40"/>
    </row>
    <row r="9" spans="1:4" x14ac:dyDescent="0.25">
      <c r="A9" s="40">
        <f>+A8+1</f>
        <v>2</v>
      </c>
      <c r="B9" s="41"/>
      <c r="C9" s="41"/>
      <c r="D9" s="42"/>
    </row>
    <row r="10" spans="1:4" x14ac:dyDescent="0.25">
      <c r="A10" s="40">
        <f t="shared" ref="A10:A17" si="0">+A9+1</f>
        <v>3</v>
      </c>
      <c r="B10" s="41"/>
      <c r="C10" s="41"/>
      <c r="D10" s="42"/>
    </row>
    <row r="11" spans="1:4" x14ac:dyDescent="0.25">
      <c r="A11" s="40">
        <f t="shared" si="0"/>
        <v>4</v>
      </c>
      <c r="B11" s="41"/>
      <c r="C11" s="41"/>
      <c r="D11" s="42"/>
    </row>
    <row r="12" spans="1:4" x14ac:dyDescent="0.25">
      <c r="A12" s="40">
        <f t="shared" si="0"/>
        <v>5</v>
      </c>
      <c r="B12" s="41"/>
      <c r="C12" s="41"/>
      <c r="D12" s="42"/>
    </row>
    <row r="13" spans="1:4" x14ac:dyDescent="0.25">
      <c r="A13" s="40">
        <f t="shared" si="0"/>
        <v>6</v>
      </c>
      <c r="B13" s="41"/>
      <c r="C13" s="41"/>
      <c r="D13" s="42"/>
    </row>
    <row r="14" spans="1:4" x14ac:dyDescent="0.25">
      <c r="A14" s="40">
        <f t="shared" si="0"/>
        <v>7</v>
      </c>
      <c r="B14" s="41"/>
      <c r="C14" s="41"/>
      <c r="D14" s="42"/>
    </row>
    <row r="15" spans="1:4" x14ac:dyDescent="0.25">
      <c r="A15" s="40">
        <f t="shared" si="0"/>
        <v>8</v>
      </c>
      <c r="B15" s="41"/>
      <c r="C15" s="41"/>
      <c r="D15" s="42"/>
    </row>
    <row r="16" spans="1:4" x14ac:dyDescent="0.25">
      <c r="A16" s="40">
        <f t="shared" si="0"/>
        <v>9</v>
      </c>
      <c r="B16" s="41"/>
      <c r="C16" s="41"/>
      <c r="D16" s="42"/>
    </row>
    <row r="17" spans="1:4" x14ac:dyDescent="0.25">
      <c r="A17" s="40">
        <f t="shared" si="0"/>
        <v>10</v>
      </c>
      <c r="B17" s="41"/>
      <c r="C17" s="41"/>
      <c r="D17" s="4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9"/>
  <sheetViews>
    <sheetView zoomScale="85" zoomScaleNormal="85" zoomScaleSheetLayoutView="85" workbookViewId="0">
      <pane xSplit="4" ySplit="4" topLeftCell="E14" activePane="bottomRight" state="frozen"/>
      <selection activeCell="F9" sqref="F9"/>
      <selection pane="topRight" activeCell="F9" sqref="F9"/>
      <selection pane="bottomLeft" activeCell="F9" sqref="F9"/>
      <selection pane="bottomRight" activeCell="A11" sqref="A11:XFD12"/>
    </sheetView>
  </sheetViews>
  <sheetFormatPr defaultColWidth="9.140625" defaultRowHeight="18.75" x14ac:dyDescent="0.25"/>
  <cols>
    <col min="1" max="1" width="7" style="5" customWidth="1"/>
    <col min="2" max="2" width="22.7109375" style="22" customWidth="1"/>
    <col min="3" max="3" width="27.85546875" style="22" customWidth="1"/>
    <col min="4" max="4" width="19.85546875" style="5" customWidth="1"/>
    <col min="5" max="5" width="20.85546875" style="22" customWidth="1"/>
    <col min="6" max="6" width="20" style="22" customWidth="1"/>
    <col min="7" max="8" width="15.7109375" style="22" customWidth="1"/>
    <col min="9" max="9" width="20.5703125" style="22" customWidth="1"/>
    <col min="10" max="10" width="21.28515625" style="22" customWidth="1"/>
    <col min="11" max="12" width="18.140625" style="22" customWidth="1"/>
    <col min="13" max="13" width="16.7109375" style="5" customWidth="1"/>
    <col min="14" max="16" width="15.7109375" style="5" customWidth="1"/>
    <col min="17" max="20" width="18.7109375" style="5" customWidth="1"/>
    <col min="21" max="26" width="15.7109375" style="5" customWidth="1"/>
    <col min="27" max="16384" width="9.140625" style="5"/>
  </cols>
  <sheetData>
    <row r="1" spans="1:16" ht="70.5" customHeight="1" x14ac:dyDescent="0.25">
      <c r="G1" s="166" t="s">
        <v>83</v>
      </c>
      <c r="H1" s="166"/>
      <c r="I1" s="166"/>
      <c r="J1" s="166"/>
      <c r="K1" s="160"/>
      <c r="L1" s="160"/>
    </row>
    <row r="2" spans="1:16" hidden="1" x14ac:dyDescent="0.25">
      <c r="K2" s="160"/>
      <c r="L2" s="160"/>
    </row>
    <row r="3" spans="1:16" ht="68.25" customHeight="1" x14ac:dyDescent="0.25">
      <c r="A3" s="163" t="s">
        <v>364</v>
      </c>
      <c r="B3" s="163"/>
      <c r="C3" s="163"/>
      <c r="D3" s="163"/>
      <c r="E3" s="163"/>
      <c r="F3" s="163"/>
      <c r="G3" s="163"/>
      <c r="H3" s="163"/>
      <c r="I3" s="163"/>
      <c r="J3" s="163"/>
      <c r="K3" s="25"/>
      <c r="L3" s="25"/>
      <c r="M3" s="21"/>
      <c r="N3" s="21"/>
      <c r="O3" s="21"/>
      <c r="P3" s="21"/>
    </row>
    <row r="4" spans="1:16" x14ac:dyDescent="0.25">
      <c r="J4" s="10" t="s">
        <v>190</v>
      </c>
      <c r="L4" s="5"/>
    </row>
    <row r="5" spans="1:16" x14ac:dyDescent="0.25">
      <c r="A5" s="170" t="s">
        <v>13</v>
      </c>
      <c r="B5" s="168" t="s">
        <v>50</v>
      </c>
      <c r="C5" s="168" t="s">
        <v>51</v>
      </c>
      <c r="D5" s="168" t="s">
        <v>52</v>
      </c>
      <c r="E5" s="168" t="s">
        <v>53</v>
      </c>
      <c r="F5" s="172" t="s">
        <v>55</v>
      </c>
      <c r="G5" s="172"/>
      <c r="H5" s="168" t="s">
        <v>62</v>
      </c>
      <c r="I5" s="168" t="s">
        <v>63</v>
      </c>
      <c r="J5" s="168" t="s">
        <v>79</v>
      </c>
      <c r="L5" s="10"/>
    </row>
    <row r="6" spans="1:16" ht="113.25" customHeight="1" x14ac:dyDescent="0.25">
      <c r="A6" s="171"/>
      <c r="B6" s="169"/>
      <c r="C6" s="169"/>
      <c r="D6" s="169"/>
      <c r="E6" s="169"/>
      <c r="F6" s="38" t="s">
        <v>61</v>
      </c>
      <c r="G6" s="38" t="s">
        <v>64</v>
      </c>
      <c r="H6" s="169"/>
      <c r="I6" s="169"/>
      <c r="J6" s="169"/>
      <c r="L6" s="10"/>
    </row>
    <row r="7" spans="1:16" ht="87" customHeight="1" x14ac:dyDescent="0.25">
      <c r="A7" s="102">
        <v>1</v>
      </c>
      <c r="B7" s="83" t="s">
        <v>244</v>
      </c>
      <c r="C7" s="103" t="s">
        <v>186</v>
      </c>
      <c r="D7" s="100">
        <v>18376742</v>
      </c>
      <c r="E7" s="99" t="s">
        <v>542</v>
      </c>
      <c r="F7" s="103" t="s">
        <v>277</v>
      </c>
      <c r="G7" s="100">
        <v>204773938</v>
      </c>
      <c r="H7" s="100">
        <v>18376742</v>
      </c>
      <c r="I7" s="108">
        <v>0</v>
      </c>
      <c r="J7" s="103" t="s">
        <v>187</v>
      </c>
      <c r="L7" s="10"/>
    </row>
    <row r="8" spans="1:16" ht="87" customHeight="1" x14ac:dyDescent="0.25">
      <c r="A8" s="104">
        <v>2</v>
      </c>
      <c r="B8" s="83" t="s">
        <v>276</v>
      </c>
      <c r="C8" s="103" t="s">
        <v>186</v>
      </c>
      <c r="D8" s="99">
        <v>18028607</v>
      </c>
      <c r="E8" s="99" t="s">
        <v>541</v>
      </c>
      <c r="F8" s="103" t="s">
        <v>278</v>
      </c>
      <c r="G8" s="99">
        <v>200238014</v>
      </c>
      <c r="H8" s="99">
        <v>18028607</v>
      </c>
      <c r="I8" s="107">
        <v>474500</v>
      </c>
      <c r="J8" s="103" t="s">
        <v>187</v>
      </c>
      <c r="L8" s="10"/>
    </row>
    <row r="9" spans="1:16" ht="87" customHeight="1" x14ac:dyDescent="0.25">
      <c r="A9" s="104">
        <v>3</v>
      </c>
      <c r="B9" s="105" t="s">
        <v>188</v>
      </c>
      <c r="C9" s="103" t="s">
        <v>186</v>
      </c>
      <c r="D9" s="99">
        <v>18053502</v>
      </c>
      <c r="E9" s="99" t="s">
        <v>543</v>
      </c>
      <c r="F9" s="103" t="s">
        <v>188</v>
      </c>
      <c r="G9" s="99">
        <v>204801205</v>
      </c>
      <c r="H9" s="99">
        <v>18053502</v>
      </c>
      <c r="I9" s="99">
        <v>0</v>
      </c>
      <c r="J9" s="103" t="s">
        <v>187</v>
      </c>
      <c r="L9" s="10"/>
    </row>
    <row r="10" spans="1:16" ht="87" customHeight="1" x14ac:dyDescent="0.25">
      <c r="A10" s="104">
        <v>4</v>
      </c>
      <c r="B10" s="83" t="s">
        <v>279</v>
      </c>
      <c r="C10" s="103" t="s">
        <v>186</v>
      </c>
      <c r="D10" s="99">
        <v>17712299</v>
      </c>
      <c r="E10" s="99" t="s">
        <v>542</v>
      </c>
      <c r="F10" s="103" t="s">
        <v>280</v>
      </c>
      <c r="G10" s="99">
        <v>200474347</v>
      </c>
      <c r="H10" s="99">
        <v>17712299</v>
      </c>
      <c r="I10" s="99">
        <v>0</v>
      </c>
      <c r="J10" s="103" t="s">
        <v>187</v>
      </c>
      <c r="L10" s="10"/>
    </row>
    <row r="11" spans="1:16" ht="87" customHeight="1" x14ac:dyDescent="0.25">
      <c r="A11" s="102">
        <v>7</v>
      </c>
      <c r="B11" s="83" t="s">
        <v>352</v>
      </c>
      <c r="C11" s="103" t="s">
        <v>186</v>
      </c>
      <c r="D11" s="100">
        <v>17454501</v>
      </c>
      <c r="E11" s="99" t="s">
        <v>541</v>
      </c>
      <c r="F11" s="84" t="s">
        <v>353</v>
      </c>
      <c r="G11" s="100">
        <v>204791955</v>
      </c>
      <c r="H11" s="100">
        <v>17454501</v>
      </c>
      <c r="I11" s="100">
        <v>974402.9</v>
      </c>
      <c r="J11" s="103" t="s">
        <v>187</v>
      </c>
      <c r="L11" s="10"/>
    </row>
    <row r="12" spans="1:16" ht="87" customHeight="1" x14ac:dyDescent="0.25">
      <c r="A12" s="102">
        <v>8</v>
      </c>
      <c r="B12" s="83" t="s">
        <v>354</v>
      </c>
      <c r="C12" s="103" t="s">
        <v>186</v>
      </c>
      <c r="D12" s="100">
        <v>323623.59999999998</v>
      </c>
      <c r="E12" s="99" t="s">
        <v>544</v>
      </c>
      <c r="F12" s="84" t="s">
        <v>354</v>
      </c>
      <c r="G12" s="100">
        <v>204796710</v>
      </c>
      <c r="H12" s="100">
        <v>323623.59999999998</v>
      </c>
      <c r="I12" s="100">
        <v>0</v>
      </c>
      <c r="J12" s="103" t="s">
        <v>187</v>
      </c>
      <c r="L12" s="10"/>
    </row>
    <row r="13" spans="1:16" ht="87" customHeight="1" x14ac:dyDescent="0.25">
      <c r="A13" s="104">
        <v>9</v>
      </c>
      <c r="B13" s="83" t="s">
        <v>355</v>
      </c>
      <c r="C13" s="103" t="s">
        <v>186</v>
      </c>
      <c r="D13" s="100">
        <v>18610529.199999999</v>
      </c>
      <c r="E13" s="99" t="s">
        <v>541</v>
      </c>
      <c r="F13" s="84" t="s">
        <v>355</v>
      </c>
      <c r="G13" s="100">
        <v>308618576</v>
      </c>
      <c r="H13" s="100">
        <v>18610529.199999999</v>
      </c>
      <c r="I13" s="100">
        <v>1130443.6000000001</v>
      </c>
      <c r="J13" s="103" t="s">
        <v>187</v>
      </c>
      <c r="L13" s="10"/>
    </row>
    <row r="14" spans="1:16" ht="75.75" customHeight="1" x14ac:dyDescent="0.25">
      <c r="A14" s="104">
        <v>10</v>
      </c>
      <c r="B14" s="83" t="s">
        <v>356</v>
      </c>
      <c r="C14" s="103" t="s">
        <v>186</v>
      </c>
      <c r="D14" s="98">
        <v>17360777.399999999</v>
      </c>
      <c r="E14" s="99" t="s">
        <v>539</v>
      </c>
      <c r="F14" s="84" t="s">
        <v>356</v>
      </c>
      <c r="G14" s="100">
        <v>204775508</v>
      </c>
      <c r="H14" s="98">
        <v>17360777.399999999</v>
      </c>
      <c r="I14" s="98">
        <v>2260814.1</v>
      </c>
      <c r="J14" s="103" t="s">
        <v>187</v>
      </c>
      <c r="L14" s="10"/>
    </row>
    <row r="15" spans="1:16" ht="75.75" customHeight="1" x14ac:dyDescent="0.25">
      <c r="A15" s="104">
        <v>11</v>
      </c>
      <c r="B15" s="83" t="s">
        <v>358</v>
      </c>
      <c r="C15" s="103" t="s">
        <v>186</v>
      </c>
      <c r="D15" s="98">
        <v>18141255.399999999</v>
      </c>
      <c r="E15" s="99" t="s">
        <v>540</v>
      </c>
      <c r="F15" s="84" t="s">
        <v>358</v>
      </c>
      <c r="G15" s="100">
        <v>204816336</v>
      </c>
      <c r="H15" s="98">
        <v>18141255.399999999</v>
      </c>
      <c r="I15" s="98">
        <v>2375224.9</v>
      </c>
      <c r="J15" s="103" t="s">
        <v>187</v>
      </c>
      <c r="L15" s="10"/>
    </row>
    <row r="16" spans="1:16" ht="22.5" customHeight="1" x14ac:dyDescent="0.25">
      <c r="A16" s="85"/>
      <c r="B16" s="86"/>
      <c r="C16" s="86"/>
      <c r="D16" s="85"/>
      <c r="E16" s="86"/>
      <c r="F16" s="86"/>
      <c r="G16" s="86"/>
      <c r="H16" s="101">
        <f>SUM(H7:H14)</f>
        <v>125920581.19999999</v>
      </c>
      <c r="I16" s="109">
        <f>SUM(I7:I15)</f>
        <v>7215385.5</v>
      </c>
      <c r="J16" s="86"/>
      <c r="L16" s="10"/>
    </row>
    <row r="17" spans="1:12" ht="25.5" customHeight="1" x14ac:dyDescent="0.25">
      <c r="K17" s="35"/>
      <c r="L17" s="35"/>
    </row>
    <row r="18" spans="1:12" ht="51.75" customHeight="1" x14ac:dyDescent="0.25">
      <c r="A18" s="167" t="s">
        <v>80</v>
      </c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2" ht="29.25" customHeight="1" x14ac:dyDescent="0.25"/>
  </sheetData>
  <mergeCells count="14">
    <mergeCell ref="G1:J1"/>
    <mergeCell ref="A18:J18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  <pageSetUpPr fitToPage="1"/>
  </sheetPr>
  <dimension ref="A1:O14"/>
  <sheetViews>
    <sheetView zoomScaleNormal="100" workbookViewId="0">
      <pane xSplit="2" ySplit="6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5.75" x14ac:dyDescent="0.25"/>
  <cols>
    <col min="1" max="1" width="7.5703125" style="2" customWidth="1"/>
    <col min="2" max="2" width="13.140625" style="2" customWidth="1"/>
    <col min="3" max="3" width="47.42578125" style="2" customWidth="1"/>
    <col min="4" max="5" width="24.140625" style="2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4" ht="89.25" customHeight="1" x14ac:dyDescent="0.25">
      <c r="E1" s="180" t="s">
        <v>81</v>
      </c>
      <c r="F1" s="180"/>
    </row>
    <row r="2" spans="1:14" x14ac:dyDescent="0.25">
      <c r="F2" s="45"/>
    </row>
    <row r="3" spans="1:14" ht="54.6" customHeight="1" x14ac:dyDescent="0.25">
      <c r="A3" s="183" t="s">
        <v>545</v>
      </c>
      <c r="B3" s="183"/>
      <c r="C3" s="183"/>
      <c r="D3" s="183"/>
      <c r="E3" s="183"/>
      <c r="F3" s="183"/>
      <c r="G3" s="1"/>
      <c r="H3" s="1"/>
      <c r="I3" s="1"/>
      <c r="J3" s="1"/>
    </row>
    <row r="4" spans="1:14" ht="17.45" customHeight="1" x14ac:dyDescent="0.25">
      <c r="F4" s="10"/>
    </row>
    <row r="5" spans="1:14" ht="29.25" customHeight="1" x14ac:dyDescent="0.25">
      <c r="A5" s="181" t="s">
        <v>13</v>
      </c>
      <c r="B5" s="181" t="s">
        <v>14</v>
      </c>
      <c r="C5" s="181" t="s">
        <v>56</v>
      </c>
      <c r="D5" s="184" t="s">
        <v>15</v>
      </c>
      <c r="E5" s="184"/>
      <c r="F5" s="181" t="s">
        <v>31</v>
      </c>
      <c r="K5" s="4"/>
    </row>
    <row r="6" spans="1:14" ht="35.25" customHeight="1" x14ac:dyDescent="0.25">
      <c r="A6" s="182"/>
      <c r="B6" s="182"/>
      <c r="C6" s="182"/>
      <c r="D6" s="17" t="s">
        <v>16</v>
      </c>
      <c r="E6" s="17" t="s">
        <v>17</v>
      </c>
      <c r="F6" s="182"/>
      <c r="K6" s="4"/>
    </row>
    <row r="7" spans="1:14" x14ac:dyDescent="0.25">
      <c r="A7" s="174">
        <v>1</v>
      </c>
      <c r="B7" s="177" t="s">
        <v>191</v>
      </c>
      <c r="C7" s="46" t="s">
        <v>58</v>
      </c>
      <c r="D7" s="36">
        <v>4</v>
      </c>
      <c r="E7" s="94">
        <v>2010190</v>
      </c>
      <c r="F7" s="36" t="s">
        <v>115</v>
      </c>
    </row>
    <row r="8" spans="1:14" ht="24" customHeight="1" x14ac:dyDescent="0.25">
      <c r="A8" s="175"/>
      <c r="B8" s="178"/>
      <c r="C8" s="47" t="s">
        <v>59</v>
      </c>
      <c r="D8" s="37">
        <v>22</v>
      </c>
      <c r="E8" s="89">
        <v>323163.13</v>
      </c>
      <c r="F8" s="36" t="s">
        <v>115</v>
      </c>
      <c r="G8" s="35"/>
      <c r="H8" s="35"/>
      <c r="I8" s="35"/>
      <c r="J8" s="35"/>
      <c r="K8" s="35"/>
      <c r="L8" s="35"/>
      <c r="M8" s="35"/>
      <c r="N8" s="35"/>
    </row>
    <row r="9" spans="1:14" x14ac:dyDescent="0.25">
      <c r="A9" s="175"/>
      <c r="B9" s="178"/>
      <c r="C9" s="47" t="s">
        <v>60</v>
      </c>
      <c r="D9" s="37"/>
      <c r="E9" s="37"/>
      <c r="F9" s="87"/>
    </row>
    <row r="10" spans="1:14" ht="31.5" customHeight="1" x14ac:dyDescent="0.25">
      <c r="A10" s="176"/>
      <c r="B10" s="179"/>
      <c r="C10" s="48" t="s">
        <v>57</v>
      </c>
      <c r="D10" s="19">
        <v>77</v>
      </c>
      <c r="E10" s="90">
        <v>4195766.7699999996</v>
      </c>
      <c r="F10" s="19" t="s">
        <v>182</v>
      </c>
    </row>
    <row r="11" spans="1:14" ht="31.5" customHeight="1" x14ac:dyDescent="0.25">
      <c r="A11" s="95"/>
      <c r="B11" s="95"/>
      <c r="C11" s="48"/>
      <c r="D11" s="96">
        <f>SUM(D7:D10)</f>
        <v>103</v>
      </c>
      <c r="E11" s="97">
        <f>SUM(E7:E10)</f>
        <v>6529119.8999999994</v>
      </c>
      <c r="F11" s="19"/>
      <c r="H11" s="106"/>
    </row>
    <row r="12" spans="1:14" x14ac:dyDescent="0.25">
      <c r="A12" s="173" t="s">
        <v>80</v>
      </c>
      <c r="B12" s="173"/>
      <c r="C12" s="173"/>
      <c r="D12" s="173"/>
      <c r="E12" s="173"/>
      <c r="F12" s="173"/>
    </row>
    <row r="13" spans="1:14" x14ac:dyDescent="0.25">
      <c r="A13" s="173"/>
      <c r="B13" s="173"/>
      <c r="C13" s="173"/>
      <c r="D13" s="173"/>
      <c r="E13" s="173"/>
      <c r="F13" s="173"/>
    </row>
    <row r="14" spans="1:14" x14ac:dyDescent="0.25">
      <c r="A14" s="173"/>
      <c r="B14" s="173"/>
      <c r="C14" s="173"/>
      <c r="D14" s="173"/>
      <c r="E14" s="173"/>
      <c r="F14" s="173"/>
    </row>
  </sheetData>
  <mergeCells count="10">
    <mergeCell ref="A12:F14"/>
    <mergeCell ref="A7:A10"/>
    <mergeCell ref="B7:B10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3" bestFit="1" customWidth="1"/>
    <col min="2" max="2" width="12.85546875" style="26" customWidth="1"/>
    <col min="3" max="3" width="42.5703125" style="23" customWidth="1"/>
    <col min="4" max="4" width="20.28515625" style="26" customWidth="1"/>
    <col min="5" max="5" width="18.7109375" style="26" customWidth="1"/>
    <col min="6" max="6" width="28.7109375" style="26" customWidth="1"/>
    <col min="7" max="7" width="35.42578125" style="26" customWidth="1"/>
    <col min="8" max="8" width="19" style="26" customWidth="1"/>
    <col min="9" max="9" width="24.7109375" style="26" customWidth="1"/>
    <col min="10" max="10" width="20.140625" style="26" customWidth="1"/>
    <col min="11" max="11" width="23.28515625" style="26" customWidth="1"/>
    <col min="12" max="12" width="24" style="26" customWidth="1"/>
    <col min="13" max="13" width="16.7109375" style="23" customWidth="1"/>
    <col min="14" max="15" width="15.7109375" style="23" customWidth="1"/>
    <col min="16" max="19" width="18.7109375" style="23" customWidth="1"/>
    <col min="20" max="25" width="15.7109375" style="23" customWidth="1"/>
    <col min="26" max="16384" width="9.140625" style="23"/>
  </cols>
  <sheetData>
    <row r="1" spans="1:15" ht="107.25" customHeight="1" x14ac:dyDescent="0.25">
      <c r="I1" s="185" t="s">
        <v>84</v>
      </c>
      <c r="J1" s="185"/>
      <c r="K1" s="185"/>
      <c r="L1" s="185"/>
    </row>
    <row r="2" spans="1:15" ht="77.25" customHeight="1" x14ac:dyDescent="0.25">
      <c r="A2" s="163" t="s">
        <v>114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25"/>
      <c r="N2" s="25"/>
      <c r="O2" s="25"/>
    </row>
    <row r="3" spans="1:15" x14ac:dyDescent="0.25">
      <c r="L3" s="10"/>
    </row>
    <row r="4" spans="1:15" x14ac:dyDescent="0.25">
      <c r="A4" s="187" t="s">
        <v>13</v>
      </c>
      <c r="B4" s="187" t="s">
        <v>14</v>
      </c>
      <c r="C4" s="187" t="s">
        <v>6</v>
      </c>
      <c r="D4" s="187" t="s">
        <v>32</v>
      </c>
      <c r="E4" s="187" t="s">
        <v>10</v>
      </c>
      <c r="F4" s="187" t="s">
        <v>11</v>
      </c>
      <c r="G4" s="189" t="s">
        <v>55</v>
      </c>
      <c r="H4" s="189"/>
      <c r="I4" s="187" t="s">
        <v>7</v>
      </c>
      <c r="J4" s="187" t="s">
        <v>8</v>
      </c>
      <c r="K4" s="187" t="s">
        <v>9</v>
      </c>
      <c r="L4" s="187" t="s">
        <v>67</v>
      </c>
    </row>
    <row r="5" spans="1:15" ht="62.25" customHeight="1" x14ac:dyDescent="0.25">
      <c r="A5" s="188"/>
      <c r="B5" s="188"/>
      <c r="C5" s="188"/>
      <c r="D5" s="188"/>
      <c r="E5" s="188"/>
      <c r="F5" s="188"/>
      <c r="G5" s="49" t="s">
        <v>61</v>
      </c>
      <c r="H5" s="49" t="s">
        <v>64</v>
      </c>
      <c r="I5" s="188"/>
      <c r="J5" s="188"/>
      <c r="K5" s="188"/>
      <c r="L5" s="188"/>
    </row>
    <row r="7" spans="1:15" ht="54" customHeight="1" x14ac:dyDescent="0.25">
      <c r="A7" s="186" t="s">
        <v>80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</row>
  </sheetData>
  <autoFilter ref="A4:Y5" xr:uid="{00000000-0009-0000-0000-000003000000}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O111"/>
  <sheetViews>
    <sheetView zoomScale="70" zoomScaleNormal="70" zoomScaleSheetLayoutView="70" workbookViewId="0">
      <pane xSplit="1" ySplit="6" topLeftCell="B10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8.75" x14ac:dyDescent="0.25"/>
  <cols>
    <col min="1" max="1" width="6.5703125" style="148" customWidth="1"/>
    <col min="2" max="2" width="11.42578125" style="149" customWidth="1"/>
    <col min="3" max="3" width="47" style="148" customWidth="1"/>
    <col min="4" max="4" width="26.28515625" style="149" customWidth="1"/>
    <col min="5" max="5" width="24.140625" style="149" customWidth="1"/>
    <col min="6" max="6" width="33.5703125" style="149" customWidth="1"/>
    <col min="7" max="7" width="45.7109375" style="149" customWidth="1"/>
    <col min="8" max="8" width="20.28515625" style="149" customWidth="1"/>
    <col min="9" max="9" width="18.7109375" style="149" customWidth="1"/>
    <col min="10" max="10" width="25.140625" style="149" customWidth="1"/>
    <col min="11" max="11" width="24.85546875" style="149" customWidth="1"/>
    <col min="12" max="12" width="27.140625" style="155" customWidth="1"/>
    <col min="13" max="14" width="18.7109375" style="148" customWidth="1"/>
    <col min="15" max="20" width="15.7109375" style="148" customWidth="1"/>
    <col min="21" max="16384" width="9.140625" style="148"/>
  </cols>
  <sheetData>
    <row r="1" spans="1:15" ht="82.5" customHeight="1" x14ac:dyDescent="0.25">
      <c r="C1" s="150"/>
      <c r="D1" s="151"/>
      <c r="E1" s="151"/>
      <c r="F1" s="151"/>
      <c r="G1" s="151"/>
      <c r="H1" s="151"/>
      <c r="I1" s="190" t="s">
        <v>85</v>
      </c>
      <c r="J1" s="190"/>
      <c r="K1" s="190"/>
      <c r="L1" s="190"/>
      <c r="M1" s="152"/>
    </row>
    <row r="2" spans="1:15" ht="10.5" customHeight="1" x14ac:dyDescent="0.25">
      <c r="C2" s="150"/>
      <c r="D2" s="151"/>
      <c r="E2" s="151"/>
      <c r="F2" s="151"/>
      <c r="G2" s="151"/>
      <c r="H2" s="151"/>
      <c r="I2" s="151"/>
      <c r="J2" s="151"/>
      <c r="K2" s="195"/>
      <c r="L2" s="195"/>
      <c r="M2" s="152"/>
    </row>
    <row r="3" spans="1:15" ht="81.75" customHeight="1" x14ac:dyDescent="0.25">
      <c r="A3" s="196" t="s">
        <v>533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52"/>
    </row>
    <row r="4" spans="1:15" x14ac:dyDescent="0.25">
      <c r="C4" s="150"/>
      <c r="D4" s="151"/>
      <c r="E4" s="151"/>
      <c r="F4" s="151"/>
      <c r="G4" s="151"/>
      <c r="H4" s="151"/>
      <c r="I4" s="151"/>
      <c r="J4" s="151"/>
      <c r="K4" s="151"/>
      <c r="L4" s="153"/>
      <c r="M4" s="152"/>
    </row>
    <row r="5" spans="1:15" ht="45" customHeight="1" x14ac:dyDescent="0.25">
      <c r="A5" s="191" t="s">
        <v>13</v>
      </c>
      <c r="B5" s="191" t="s">
        <v>14</v>
      </c>
      <c r="C5" s="191" t="s">
        <v>6</v>
      </c>
      <c r="D5" s="191" t="s">
        <v>32</v>
      </c>
      <c r="E5" s="191" t="s">
        <v>10</v>
      </c>
      <c r="F5" s="191" t="s">
        <v>11</v>
      </c>
      <c r="G5" s="197" t="s">
        <v>55</v>
      </c>
      <c r="H5" s="197"/>
      <c r="I5" s="191" t="s">
        <v>7</v>
      </c>
      <c r="J5" s="191" t="s">
        <v>8</v>
      </c>
      <c r="K5" s="191" t="s">
        <v>9</v>
      </c>
      <c r="L5" s="193" t="s">
        <v>68</v>
      </c>
      <c r="M5" s="152"/>
    </row>
    <row r="6" spans="1:15" ht="61.5" customHeight="1" x14ac:dyDescent="0.25">
      <c r="A6" s="192"/>
      <c r="B6" s="192"/>
      <c r="C6" s="192"/>
      <c r="D6" s="192"/>
      <c r="E6" s="192"/>
      <c r="F6" s="192"/>
      <c r="G6" s="154" t="s">
        <v>61</v>
      </c>
      <c r="H6" s="154" t="s">
        <v>64</v>
      </c>
      <c r="I6" s="192"/>
      <c r="J6" s="192"/>
      <c r="K6" s="192"/>
      <c r="L6" s="194"/>
      <c r="M6" s="152"/>
    </row>
    <row r="7" spans="1:15" s="113" customFormat="1" ht="48.75" customHeight="1" x14ac:dyDescent="0.25">
      <c r="A7" s="116" t="s">
        <v>92</v>
      </c>
      <c r="B7" s="124" t="s">
        <v>191</v>
      </c>
      <c r="C7" s="110" t="s">
        <v>337</v>
      </c>
      <c r="D7" s="124" t="s">
        <v>219</v>
      </c>
      <c r="E7" s="111" t="s">
        <v>192</v>
      </c>
      <c r="F7" s="125">
        <v>241100102565855</v>
      </c>
      <c r="G7" s="126" t="s">
        <v>365</v>
      </c>
      <c r="H7" s="127" t="s">
        <v>263</v>
      </c>
      <c r="I7" s="124" t="s">
        <v>265</v>
      </c>
      <c r="J7" s="128">
        <v>52.322000000000003</v>
      </c>
      <c r="K7" s="117">
        <v>898198.56</v>
      </c>
      <c r="L7" s="129">
        <f>(J7*K7)/1000</f>
        <v>46995.545056320007</v>
      </c>
      <c r="M7" s="112"/>
      <c r="O7" s="112"/>
    </row>
    <row r="8" spans="1:15" s="113" customFormat="1" ht="48.75" customHeight="1" x14ac:dyDescent="0.25">
      <c r="A8" s="116" t="s">
        <v>93</v>
      </c>
      <c r="B8" s="124" t="s">
        <v>191</v>
      </c>
      <c r="C8" s="124" t="s">
        <v>246</v>
      </c>
      <c r="D8" s="124" t="s">
        <v>219</v>
      </c>
      <c r="E8" s="111" t="s">
        <v>192</v>
      </c>
      <c r="F8" s="125">
        <v>241100102473330</v>
      </c>
      <c r="G8" s="126" t="s">
        <v>338</v>
      </c>
      <c r="H8" s="127" t="s">
        <v>339</v>
      </c>
      <c r="I8" s="124" t="s">
        <v>267</v>
      </c>
      <c r="J8" s="124">
        <v>29700</v>
      </c>
      <c r="K8" s="117">
        <v>1000</v>
      </c>
      <c r="L8" s="129">
        <f>(J8*K8)/1000</f>
        <v>29700</v>
      </c>
      <c r="M8" s="112"/>
      <c r="O8" s="112"/>
    </row>
    <row r="9" spans="1:15" s="113" customFormat="1" ht="48.75" customHeight="1" x14ac:dyDescent="0.25">
      <c r="A9" s="116" t="s">
        <v>94</v>
      </c>
      <c r="B9" s="124" t="s">
        <v>191</v>
      </c>
      <c r="C9" s="124" t="s">
        <v>247</v>
      </c>
      <c r="D9" s="124" t="s">
        <v>219</v>
      </c>
      <c r="E9" s="130" t="s">
        <v>268</v>
      </c>
      <c r="F9" s="125">
        <v>241100242400354</v>
      </c>
      <c r="G9" s="126" t="s">
        <v>366</v>
      </c>
      <c r="H9" s="127" t="s">
        <v>251</v>
      </c>
      <c r="I9" s="124" t="s">
        <v>234</v>
      </c>
      <c r="J9" s="124">
        <v>3</v>
      </c>
      <c r="K9" s="117">
        <v>1650000</v>
      </c>
      <c r="L9" s="129">
        <f t="shared" ref="L9:L71" si="0">(J9*K9)/1000</f>
        <v>4950</v>
      </c>
      <c r="M9" s="112"/>
      <c r="O9" s="112"/>
    </row>
    <row r="10" spans="1:15" s="113" customFormat="1" ht="48.75" customHeight="1" x14ac:dyDescent="0.25">
      <c r="A10" s="116" t="s">
        <v>95</v>
      </c>
      <c r="B10" s="124" t="s">
        <v>191</v>
      </c>
      <c r="C10" s="124" t="s">
        <v>242</v>
      </c>
      <c r="D10" s="124" t="s">
        <v>219</v>
      </c>
      <c r="E10" s="111" t="s">
        <v>192</v>
      </c>
      <c r="F10" s="125">
        <v>241100102472553</v>
      </c>
      <c r="G10" s="126" t="s">
        <v>245</v>
      </c>
      <c r="H10" s="127" t="s">
        <v>351</v>
      </c>
      <c r="I10" s="124" t="s">
        <v>243</v>
      </c>
      <c r="J10" s="124">
        <v>1339.28</v>
      </c>
      <c r="K10" s="117">
        <v>2688</v>
      </c>
      <c r="L10" s="129">
        <f t="shared" si="0"/>
        <v>3599.9846400000001</v>
      </c>
      <c r="M10" s="112"/>
      <c r="O10" s="112"/>
    </row>
    <row r="11" spans="1:15" s="113" customFormat="1" ht="48.75" customHeight="1" x14ac:dyDescent="0.25">
      <c r="A11" s="116" t="s">
        <v>96</v>
      </c>
      <c r="B11" s="124" t="s">
        <v>191</v>
      </c>
      <c r="C11" s="124" t="s">
        <v>248</v>
      </c>
      <c r="D11" s="124" t="s">
        <v>219</v>
      </c>
      <c r="E11" s="111" t="s">
        <v>268</v>
      </c>
      <c r="F11" s="125">
        <v>241100612466908</v>
      </c>
      <c r="G11" s="126" t="s">
        <v>367</v>
      </c>
      <c r="H11" s="127" t="s">
        <v>335</v>
      </c>
      <c r="I11" s="124" t="s">
        <v>266</v>
      </c>
      <c r="J11" s="131">
        <v>17.850000000000001</v>
      </c>
      <c r="K11" s="117">
        <v>100774.88</v>
      </c>
      <c r="L11" s="129">
        <f t="shared" si="0"/>
        <v>1798.8316080000002</v>
      </c>
      <c r="M11" s="112"/>
      <c r="O11" s="112"/>
    </row>
    <row r="12" spans="1:15" s="113" customFormat="1" ht="48.75" customHeight="1" x14ac:dyDescent="0.25">
      <c r="A12" s="116" t="s">
        <v>97</v>
      </c>
      <c r="B12" s="124" t="s">
        <v>191</v>
      </c>
      <c r="C12" s="124" t="s">
        <v>236</v>
      </c>
      <c r="D12" s="124" t="s">
        <v>219</v>
      </c>
      <c r="E12" s="111" t="s">
        <v>192</v>
      </c>
      <c r="F12" s="125">
        <v>241100102425263</v>
      </c>
      <c r="G12" s="126" t="s">
        <v>368</v>
      </c>
      <c r="H12" s="127" t="s">
        <v>257</v>
      </c>
      <c r="I12" s="124" t="s">
        <v>243</v>
      </c>
      <c r="J12" s="124">
        <v>33333</v>
      </c>
      <c r="K12" s="117">
        <v>1800</v>
      </c>
      <c r="L12" s="129">
        <f t="shared" si="0"/>
        <v>59999.4</v>
      </c>
      <c r="M12" s="112"/>
      <c r="O12" s="112"/>
    </row>
    <row r="13" spans="1:15" s="113" customFormat="1" ht="48.75" customHeight="1" x14ac:dyDescent="0.25">
      <c r="A13" s="116" t="s">
        <v>98</v>
      </c>
      <c r="B13" s="124" t="s">
        <v>191</v>
      </c>
      <c r="C13" s="124" t="s">
        <v>235</v>
      </c>
      <c r="D13" s="124" t="s">
        <v>219</v>
      </c>
      <c r="E13" s="114" t="s">
        <v>336</v>
      </c>
      <c r="F13" s="125">
        <v>241100102403117</v>
      </c>
      <c r="G13" s="126" t="s">
        <v>369</v>
      </c>
      <c r="H13" s="127" t="s">
        <v>341</v>
      </c>
      <c r="I13" s="124" t="s">
        <v>184</v>
      </c>
      <c r="J13" s="124">
        <v>3</v>
      </c>
      <c r="K13" s="117">
        <v>123553248</v>
      </c>
      <c r="L13" s="129">
        <f t="shared" si="0"/>
        <v>370659.74400000001</v>
      </c>
      <c r="M13" s="112"/>
      <c r="O13" s="112"/>
    </row>
    <row r="14" spans="1:15" s="113" customFormat="1" ht="48.75" customHeight="1" x14ac:dyDescent="0.25">
      <c r="A14" s="116" t="s">
        <v>99</v>
      </c>
      <c r="B14" s="124" t="s">
        <v>191</v>
      </c>
      <c r="C14" s="124" t="s">
        <v>370</v>
      </c>
      <c r="D14" s="124" t="s">
        <v>113</v>
      </c>
      <c r="E14" s="130" t="s">
        <v>371</v>
      </c>
      <c r="F14" s="125">
        <v>241110082514318</v>
      </c>
      <c r="G14" s="126" t="s">
        <v>372</v>
      </c>
      <c r="H14" s="127" t="s">
        <v>373</v>
      </c>
      <c r="I14" s="124" t="s">
        <v>183</v>
      </c>
      <c r="J14" s="124">
        <v>2</v>
      </c>
      <c r="K14" s="117">
        <v>1689000</v>
      </c>
      <c r="L14" s="129">
        <f t="shared" si="0"/>
        <v>3378</v>
      </c>
      <c r="M14" s="112"/>
      <c r="O14" s="112"/>
    </row>
    <row r="15" spans="1:15" s="113" customFormat="1" ht="60.75" customHeight="1" x14ac:dyDescent="0.25">
      <c r="A15" s="116" t="s">
        <v>100</v>
      </c>
      <c r="B15" s="124" t="s">
        <v>191</v>
      </c>
      <c r="C15" s="124" t="s">
        <v>374</v>
      </c>
      <c r="D15" s="124" t="s">
        <v>113</v>
      </c>
      <c r="E15" s="111" t="s">
        <v>274</v>
      </c>
      <c r="F15" s="125">
        <v>24111007252635</v>
      </c>
      <c r="G15" s="126" t="s">
        <v>375</v>
      </c>
      <c r="H15" s="127" t="s">
        <v>376</v>
      </c>
      <c r="I15" s="124" t="s">
        <v>183</v>
      </c>
      <c r="J15" s="124">
        <v>500</v>
      </c>
      <c r="K15" s="117">
        <v>161000</v>
      </c>
      <c r="L15" s="129">
        <f t="shared" si="0"/>
        <v>80500</v>
      </c>
      <c r="M15" s="112"/>
      <c r="O15" s="112"/>
    </row>
    <row r="16" spans="1:15" s="113" customFormat="1" ht="48.75" customHeight="1" x14ac:dyDescent="0.25">
      <c r="A16" s="116" t="s">
        <v>101</v>
      </c>
      <c r="B16" s="124" t="s">
        <v>191</v>
      </c>
      <c r="C16" s="124" t="s">
        <v>377</v>
      </c>
      <c r="D16" s="124" t="s">
        <v>113</v>
      </c>
      <c r="E16" s="111" t="s">
        <v>274</v>
      </c>
      <c r="F16" s="125">
        <v>24111007252653</v>
      </c>
      <c r="G16" s="126" t="s">
        <v>378</v>
      </c>
      <c r="H16" s="127" t="s">
        <v>379</v>
      </c>
      <c r="I16" s="124" t="s">
        <v>183</v>
      </c>
      <c r="J16" s="124">
        <v>1</v>
      </c>
      <c r="K16" s="117">
        <v>383713015.80000001</v>
      </c>
      <c r="L16" s="129">
        <f t="shared" si="0"/>
        <v>383713.01579999999</v>
      </c>
      <c r="M16" s="112"/>
      <c r="O16" s="112"/>
    </row>
    <row r="17" spans="1:15" s="113" customFormat="1" ht="55.5" customHeight="1" x14ac:dyDescent="0.25">
      <c r="A17" s="116" t="s">
        <v>281</v>
      </c>
      <c r="B17" s="124" t="s">
        <v>191</v>
      </c>
      <c r="C17" s="124" t="s">
        <v>380</v>
      </c>
      <c r="D17" s="124" t="s">
        <v>113</v>
      </c>
      <c r="E17" s="130" t="s">
        <v>192</v>
      </c>
      <c r="F17" s="125">
        <v>241100102675138</v>
      </c>
      <c r="G17" s="126" t="s">
        <v>381</v>
      </c>
      <c r="H17" s="127" t="s">
        <v>250</v>
      </c>
      <c r="I17" s="124" t="s">
        <v>184</v>
      </c>
      <c r="J17" s="124">
        <v>1</v>
      </c>
      <c r="K17" s="132">
        <v>34793440</v>
      </c>
      <c r="L17" s="129">
        <f t="shared" si="0"/>
        <v>34793.440000000002</v>
      </c>
      <c r="M17" s="112"/>
      <c r="O17" s="112"/>
    </row>
    <row r="18" spans="1:15" s="113" customFormat="1" ht="48.75" customHeight="1" x14ac:dyDescent="0.25">
      <c r="A18" s="116" t="s">
        <v>102</v>
      </c>
      <c r="B18" s="124" t="s">
        <v>191</v>
      </c>
      <c r="C18" s="124" t="s">
        <v>382</v>
      </c>
      <c r="D18" s="124" t="s">
        <v>113</v>
      </c>
      <c r="E18" s="111" t="s">
        <v>274</v>
      </c>
      <c r="F18" s="125">
        <v>242010072666166</v>
      </c>
      <c r="G18" s="126" t="s">
        <v>383</v>
      </c>
      <c r="H18" s="127" t="s">
        <v>384</v>
      </c>
      <c r="I18" s="124" t="s">
        <v>183</v>
      </c>
      <c r="J18" s="124">
        <v>263</v>
      </c>
      <c r="K18" s="117">
        <v>80094.3</v>
      </c>
      <c r="L18" s="129">
        <f t="shared" si="0"/>
        <v>21064.800900000002</v>
      </c>
      <c r="M18" s="112"/>
      <c r="O18" s="112"/>
    </row>
    <row r="19" spans="1:15" s="113" customFormat="1" ht="48.75" customHeight="1" x14ac:dyDescent="0.25">
      <c r="A19" s="116" t="s">
        <v>103</v>
      </c>
      <c r="B19" s="124" t="s">
        <v>191</v>
      </c>
      <c r="C19" s="124" t="s">
        <v>333</v>
      </c>
      <c r="D19" s="124" t="s">
        <v>113</v>
      </c>
      <c r="E19" s="111" t="s">
        <v>270</v>
      </c>
      <c r="F19" s="125">
        <v>24110012343875</v>
      </c>
      <c r="G19" s="126" t="s">
        <v>385</v>
      </c>
      <c r="H19" s="127" t="s">
        <v>334</v>
      </c>
      <c r="I19" s="124" t="s">
        <v>184</v>
      </c>
      <c r="J19" s="124">
        <v>6</v>
      </c>
      <c r="K19" s="117">
        <v>12750000</v>
      </c>
      <c r="L19" s="129">
        <f t="shared" si="0"/>
        <v>76500</v>
      </c>
      <c r="M19" s="112"/>
      <c r="O19" s="112"/>
    </row>
    <row r="20" spans="1:15" s="113" customFormat="1" ht="48.75" customHeight="1" x14ac:dyDescent="0.25">
      <c r="A20" s="116" t="s">
        <v>104</v>
      </c>
      <c r="B20" s="124" t="s">
        <v>191</v>
      </c>
      <c r="C20" s="124" t="s">
        <v>386</v>
      </c>
      <c r="D20" s="124" t="s">
        <v>113</v>
      </c>
      <c r="E20" s="111" t="s">
        <v>387</v>
      </c>
      <c r="F20" s="125">
        <v>241110082490482</v>
      </c>
      <c r="G20" s="126" t="s">
        <v>388</v>
      </c>
      <c r="H20" s="127" t="s">
        <v>346</v>
      </c>
      <c r="I20" s="124" t="s">
        <v>183</v>
      </c>
      <c r="J20" s="124">
        <v>60</v>
      </c>
      <c r="K20" s="117">
        <v>28000</v>
      </c>
      <c r="L20" s="129">
        <f t="shared" si="0"/>
        <v>1680</v>
      </c>
      <c r="M20" s="112"/>
      <c r="O20" s="112"/>
    </row>
    <row r="21" spans="1:15" s="113" customFormat="1" ht="48.75" customHeight="1" x14ac:dyDescent="0.25">
      <c r="A21" s="116" t="s">
        <v>105</v>
      </c>
      <c r="B21" s="124" t="s">
        <v>191</v>
      </c>
      <c r="C21" s="124" t="s">
        <v>389</v>
      </c>
      <c r="D21" s="124" t="s">
        <v>113</v>
      </c>
      <c r="E21" s="130" t="s">
        <v>282</v>
      </c>
      <c r="F21" s="125">
        <v>241110082483230</v>
      </c>
      <c r="G21" s="126" t="s">
        <v>390</v>
      </c>
      <c r="H21" s="127" t="s">
        <v>391</v>
      </c>
      <c r="I21" s="124" t="s">
        <v>184</v>
      </c>
      <c r="J21" s="124">
        <v>1</v>
      </c>
      <c r="K21" s="117">
        <v>1000000</v>
      </c>
      <c r="L21" s="129">
        <f t="shared" si="0"/>
        <v>1000</v>
      </c>
      <c r="M21" s="112"/>
      <c r="O21" s="112"/>
    </row>
    <row r="22" spans="1:15" s="113" customFormat="1" ht="48.75" customHeight="1" x14ac:dyDescent="0.25">
      <c r="A22" s="116" t="s">
        <v>106</v>
      </c>
      <c r="B22" s="124" t="s">
        <v>191</v>
      </c>
      <c r="C22" s="124" t="s">
        <v>392</v>
      </c>
      <c r="D22" s="124" t="s">
        <v>113</v>
      </c>
      <c r="E22" s="111" t="s">
        <v>274</v>
      </c>
      <c r="F22" s="125">
        <v>242010072626724</v>
      </c>
      <c r="G22" s="126" t="s">
        <v>393</v>
      </c>
      <c r="H22" s="127" t="s">
        <v>304</v>
      </c>
      <c r="I22" s="124" t="s">
        <v>183</v>
      </c>
      <c r="J22" s="124">
        <v>50000</v>
      </c>
      <c r="K22" s="117">
        <v>1600</v>
      </c>
      <c r="L22" s="129">
        <f t="shared" si="0"/>
        <v>80000</v>
      </c>
      <c r="M22" s="112"/>
      <c r="O22" s="112"/>
    </row>
    <row r="23" spans="1:15" s="113" customFormat="1" ht="48.75" customHeight="1" x14ac:dyDescent="0.25">
      <c r="A23" s="116" t="s">
        <v>107</v>
      </c>
      <c r="B23" s="124" t="s">
        <v>191</v>
      </c>
      <c r="C23" s="124" t="s">
        <v>394</v>
      </c>
      <c r="D23" s="124" t="s">
        <v>113</v>
      </c>
      <c r="E23" s="130" t="s">
        <v>387</v>
      </c>
      <c r="F23" s="125">
        <v>242010082606403</v>
      </c>
      <c r="G23" s="126" t="s">
        <v>393</v>
      </c>
      <c r="H23" s="127" t="s">
        <v>304</v>
      </c>
      <c r="I23" s="124" t="s">
        <v>183</v>
      </c>
      <c r="J23" s="124">
        <v>300</v>
      </c>
      <c r="K23" s="117">
        <v>18500</v>
      </c>
      <c r="L23" s="129">
        <f t="shared" si="0"/>
        <v>5550</v>
      </c>
      <c r="M23" s="112"/>
      <c r="O23" s="112"/>
    </row>
    <row r="24" spans="1:15" s="113" customFormat="1" ht="48.75" customHeight="1" x14ac:dyDescent="0.25">
      <c r="A24" s="116" t="s">
        <v>108</v>
      </c>
      <c r="B24" s="124" t="s">
        <v>191</v>
      </c>
      <c r="C24" s="124" t="s">
        <v>395</v>
      </c>
      <c r="D24" s="124" t="s">
        <v>113</v>
      </c>
      <c r="E24" s="130" t="s">
        <v>396</v>
      </c>
      <c r="F24" s="125">
        <v>241100142628147</v>
      </c>
      <c r="G24" s="126" t="s">
        <v>397</v>
      </c>
      <c r="H24" s="127" t="s">
        <v>347</v>
      </c>
      <c r="I24" s="124" t="s">
        <v>184</v>
      </c>
      <c r="J24" s="124">
        <v>1</v>
      </c>
      <c r="K24" s="117">
        <v>3060000</v>
      </c>
      <c r="L24" s="129">
        <f t="shared" si="0"/>
        <v>3060</v>
      </c>
      <c r="M24" s="112"/>
      <c r="O24" s="112"/>
    </row>
    <row r="25" spans="1:15" s="113" customFormat="1" ht="48.75" customHeight="1" x14ac:dyDescent="0.25">
      <c r="A25" s="116" t="s">
        <v>109</v>
      </c>
      <c r="B25" s="124" t="s">
        <v>191</v>
      </c>
      <c r="C25" s="124" t="s">
        <v>398</v>
      </c>
      <c r="D25" s="124" t="s">
        <v>113</v>
      </c>
      <c r="E25" s="130" t="s">
        <v>192</v>
      </c>
      <c r="F25" s="125">
        <v>241100102547117</v>
      </c>
      <c r="G25" s="126" t="s">
        <v>338</v>
      </c>
      <c r="H25" s="127" t="s">
        <v>339</v>
      </c>
      <c r="I25" s="124" t="s">
        <v>267</v>
      </c>
      <c r="J25" s="124">
        <v>310000</v>
      </c>
      <c r="K25" s="117">
        <v>1000</v>
      </c>
      <c r="L25" s="129">
        <f t="shared" si="0"/>
        <v>310000</v>
      </c>
      <c r="M25" s="112"/>
      <c r="O25" s="112"/>
    </row>
    <row r="26" spans="1:15" s="113" customFormat="1" ht="48.75" customHeight="1" x14ac:dyDescent="0.25">
      <c r="A26" s="116" t="s">
        <v>110</v>
      </c>
      <c r="B26" s="124" t="s">
        <v>191</v>
      </c>
      <c r="C26" s="124" t="s">
        <v>399</v>
      </c>
      <c r="D26" s="124" t="s">
        <v>113</v>
      </c>
      <c r="E26" s="130" t="s">
        <v>192</v>
      </c>
      <c r="F26" s="125">
        <v>241100102624822</v>
      </c>
      <c r="G26" s="126" t="s">
        <v>400</v>
      </c>
      <c r="H26" s="127" t="s">
        <v>401</v>
      </c>
      <c r="I26" s="124" t="s">
        <v>243</v>
      </c>
      <c r="J26" s="124">
        <v>15662</v>
      </c>
      <c r="K26" s="117">
        <v>6384</v>
      </c>
      <c r="L26" s="129">
        <f t="shared" si="0"/>
        <v>99986.207999999999</v>
      </c>
      <c r="M26" s="112"/>
      <c r="O26" s="112"/>
    </row>
    <row r="27" spans="1:15" s="113" customFormat="1" ht="48.75" customHeight="1" x14ac:dyDescent="0.25">
      <c r="A27" s="116" t="s">
        <v>111</v>
      </c>
      <c r="B27" s="124" t="s">
        <v>191</v>
      </c>
      <c r="C27" s="124" t="s">
        <v>402</v>
      </c>
      <c r="D27" s="124" t="s">
        <v>113</v>
      </c>
      <c r="E27" s="130" t="s">
        <v>270</v>
      </c>
      <c r="F27" s="125">
        <v>24110012342206</v>
      </c>
      <c r="G27" s="126" t="s">
        <v>403</v>
      </c>
      <c r="H27" s="127" t="s">
        <v>404</v>
      </c>
      <c r="I27" s="124" t="s">
        <v>184</v>
      </c>
      <c r="J27" s="124">
        <v>1</v>
      </c>
      <c r="K27" s="117">
        <v>84000000</v>
      </c>
      <c r="L27" s="129">
        <f t="shared" si="0"/>
        <v>84000</v>
      </c>
      <c r="M27" s="115"/>
      <c r="O27" s="112"/>
    </row>
    <row r="28" spans="1:15" s="113" customFormat="1" ht="48.75" customHeight="1" x14ac:dyDescent="0.25">
      <c r="A28" s="116" t="s">
        <v>112</v>
      </c>
      <c r="B28" s="124" t="s">
        <v>191</v>
      </c>
      <c r="C28" s="124" t="s">
        <v>405</v>
      </c>
      <c r="D28" s="124" t="s">
        <v>113</v>
      </c>
      <c r="E28" s="130" t="s">
        <v>282</v>
      </c>
      <c r="F28" s="125">
        <v>242010082584950</v>
      </c>
      <c r="G28" s="126" t="s">
        <v>406</v>
      </c>
      <c r="H28" s="127" t="s">
        <v>407</v>
      </c>
      <c r="I28" s="124" t="s">
        <v>183</v>
      </c>
      <c r="J28" s="124">
        <v>10</v>
      </c>
      <c r="K28" s="117">
        <v>1450000</v>
      </c>
      <c r="L28" s="129">
        <f t="shared" si="0"/>
        <v>14500</v>
      </c>
      <c r="M28" s="112"/>
      <c r="O28" s="112"/>
    </row>
    <row r="29" spans="1:15" s="113" customFormat="1" ht="48.75" customHeight="1" x14ac:dyDescent="0.25">
      <c r="A29" s="116" t="s">
        <v>193</v>
      </c>
      <c r="B29" s="124" t="s">
        <v>191</v>
      </c>
      <c r="C29" s="124" t="s">
        <v>408</v>
      </c>
      <c r="D29" s="124" t="s">
        <v>113</v>
      </c>
      <c r="E29" s="130" t="s">
        <v>274</v>
      </c>
      <c r="F29" s="125">
        <v>24111007247159</v>
      </c>
      <c r="G29" s="126" t="s">
        <v>409</v>
      </c>
      <c r="H29" s="127" t="s">
        <v>363</v>
      </c>
      <c r="I29" s="124" t="s">
        <v>183</v>
      </c>
      <c r="J29" s="124">
        <v>2</v>
      </c>
      <c r="K29" s="117">
        <v>696000000</v>
      </c>
      <c r="L29" s="129">
        <f t="shared" si="0"/>
        <v>1392000</v>
      </c>
      <c r="M29" s="112"/>
      <c r="O29" s="112"/>
    </row>
    <row r="30" spans="1:15" s="113" customFormat="1" ht="48.75" customHeight="1" x14ac:dyDescent="0.25">
      <c r="A30" s="116" t="s">
        <v>194</v>
      </c>
      <c r="B30" s="124" t="s">
        <v>191</v>
      </c>
      <c r="C30" s="124" t="s">
        <v>272</v>
      </c>
      <c r="D30" s="124" t="s">
        <v>113</v>
      </c>
      <c r="E30" s="111" t="s">
        <v>410</v>
      </c>
      <c r="F30" s="125">
        <v>241100372615356</v>
      </c>
      <c r="G30" s="126" t="s">
        <v>411</v>
      </c>
      <c r="H30" s="127" t="s">
        <v>345</v>
      </c>
      <c r="I30" s="124" t="s">
        <v>183</v>
      </c>
      <c r="J30" s="124">
        <v>1</v>
      </c>
      <c r="K30" s="117">
        <v>168000</v>
      </c>
      <c r="L30" s="129">
        <f t="shared" si="0"/>
        <v>168</v>
      </c>
      <c r="M30" s="112"/>
      <c r="O30" s="112"/>
    </row>
    <row r="31" spans="1:15" s="113" customFormat="1" ht="48.75" customHeight="1" x14ac:dyDescent="0.25">
      <c r="A31" s="116" t="s">
        <v>195</v>
      </c>
      <c r="B31" s="124" t="s">
        <v>191</v>
      </c>
      <c r="C31" s="124" t="s">
        <v>412</v>
      </c>
      <c r="D31" s="124" t="s">
        <v>113</v>
      </c>
      <c r="E31" s="111" t="s">
        <v>387</v>
      </c>
      <c r="F31" s="125">
        <v>242010082576307</v>
      </c>
      <c r="G31" s="126" t="s">
        <v>393</v>
      </c>
      <c r="H31" s="127" t="s">
        <v>304</v>
      </c>
      <c r="I31" s="124" t="s">
        <v>183</v>
      </c>
      <c r="J31" s="124">
        <v>2</v>
      </c>
      <c r="K31" s="117">
        <v>850000</v>
      </c>
      <c r="L31" s="129">
        <f t="shared" si="0"/>
        <v>1700</v>
      </c>
      <c r="M31" s="112"/>
      <c r="O31" s="112"/>
    </row>
    <row r="32" spans="1:15" s="113" customFormat="1" ht="48.75" customHeight="1" x14ac:dyDescent="0.25">
      <c r="A32" s="116" t="s">
        <v>196</v>
      </c>
      <c r="B32" s="124" t="s">
        <v>191</v>
      </c>
      <c r="C32" s="124" t="s">
        <v>413</v>
      </c>
      <c r="D32" s="124" t="s">
        <v>113</v>
      </c>
      <c r="E32" s="111" t="s">
        <v>371</v>
      </c>
      <c r="F32" s="125">
        <v>242010082576357</v>
      </c>
      <c r="G32" s="126" t="s">
        <v>414</v>
      </c>
      <c r="H32" s="127" t="s">
        <v>349</v>
      </c>
      <c r="I32" s="124" t="s">
        <v>183</v>
      </c>
      <c r="J32" s="124">
        <v>100</v>
      </c>
      <c r="K32" s="117">
        <v>26535</v>
      </c>
      <c r="L32" s="129">
        <f t="shared" si="0"/>
        <v>2653.5</v>
      </c>
      <c r="M32" s="112"/>
      <c r="O32" s="112"/>
    </row>
    <row r="33" spans="1:15" s="113" customFormat="1" ht="48.75" customHeight="1" x14ac:dyDescent="0.25">
      <c r="A33" s="116" t="s">
        <v>284</v>
      </c>
      <c r="B33" s="124" t="s">
        <v>191</v>
      </c>
      <c r="C33" s="124" t="s">
        <v>415</v>
      </c>
      <c r="D33" s="124" t="s">
        <v>113</v>
      </c>
      <c r="E33" s="111" t="s">
        <v>274</v>
      </c>
      <c r="F33" s="125">
        <v>242010072553382</v>
      </c>
      <c r="G33" s="126" t="s">
        <v>416</v>
      </c>
      <c r="H33" s="127" t="s">
        <v>417</v>
      </c>
      <c r="I33" s="124" t="s">
        <v>184</v>
      </c>
      <c r="J33" s="124">
        <v>1</v>
      </c>
      <c r="K33" s="117">
        <v>253000000</v>
      </c>
      <c r="L33" s="129">
        <f t="shared" si="0"/>
        <v>253000</v>
      </c>
      <c r="M33" s="112"/>
      <c r="O33" s="112"/>
    </row>
    <row r="34" spans="1:15" s="113" customFormat="1" ht="48.75" customHeight="1" x14ac:dyDescent="0.25">
      <c r="A34" s="116" t="s">
        <v>285</v>
      </c>
      <c r="B34" s="124" t="s">
        <v>191</v>
      </c>
      <c r="C34" s="124" t="s">
        <v>418</v>
      </c>
      <c r="D34" s="124" t="s">
        <v>113</v>
      </c>
      <c r="E34" s="130" t="s">
        <v>419</v>
      </c>
      <c r="F34" s="125">
        <v>241100102609101</v>
      </c>
      <c r="G34" s="126" t="s">
        <v>420</v>
      </c>
      <c r="H34" s="127" t="s">
        <v>421</v>
      </c>
      <c r="I34" s="124" t="s">
        <v>184</v>
      </c>
      <c r="J34" s="124">
        <v>1</v>
      </c>
      <c r="K34" s="117">
        <v>200000</v>
      </c>
      <c r="L34" s="129">
        <f t="shared" si="0"/>
        <v>200</v>
      </c>
      <c r="M34" s="112"/>
      <c r="O34" s="112"/>
    </row>
    <row r="35" spans="1:15" s="113" customFormat="1" ht="48.75" customHeight="1" x14ac:dyDescent="0.25">
      <c r="A35" s="116" t="s">
        <v>197</v>
      </c>
      <c r="B35" s="124" t="s">
        <v>191</v>
      </c>
      <c r="C35" s="124" t="s">
        <v>422</v>
      </c>
      <c r="D35" s="124" t="s">
        <v>113</v>
      </c>
      <c r="E35" s="111" t="s">
        <v>371</v>
      </c>
      <c r="F35" s="125">
        <v>242010082571325</v>
      </c>
      <c r="G35" s="126" t="s">
        <v>423</v>
      </c>
      <c r="H35" s="127" t="s">
        <v>424</v>
      </c>
      <c r="I35" s="124" t="s">
        <v>183</v>
      </c>
      <c r="J35" s="124">
        <v>2</v>
      </c>
      <c r="K35" s="117">
        <v>2499000</v>
      </c>
      <c r="L35" s="129">
        <f t="shared" si="0"/>
        <v>4998</v>
      </c>
      <c r="M35" s="112"/>
      <c r="O35" s="112"/>
    </row>
    <row r="36" spans="1:15" s="113" customFormat="1" ht="48.75" customHeight="1" x14ac:dyDescent="0.25">
      <c r="A36" s="116" t="s">
        <v>198</v>
      </c>
      <c r="B36" s="124" t="s">
        <v>191</v>
      </c>
      <c r="C36" s="124" t="s">
        <v>425</v>
      </c>
      <c r="D36" s="124" t="s">
        <v>113</v>
      </c>
      <c r="E36" s="111" t="s">
        <v>371</v>
      </c>
      <c r="F36" s="125">
        <v>242010082543368</v>
      </c>
      <c r="G36" s="126" t="s">
        <v>426</v>
      </c>
      <c r="H36" s="127" t="s">
        <v>344</v>
      </c>
      <c r="I36" s="124" t="s">
        <v>183</v>
      </c>
      <c r="J36" s="124">
        <v>1</v>
      </c>
      <c r="K36" s="117">
        <v>52199999</v>
      </c>
      <c r="L36" s="129">
        <f t="shared" si="0"/>
        <v>52199.999000000003</v>
      </c>
      <c r="M36" s="112"/>
      <c r="O36" s="112"/>
    </row>
    <row r="37" spans="1:15" s="113" customFormat="1" ht="48.75" customHeight="1" x14ac:dyDescent="0.25">
      <c r="A37" s="116" t="s">
        <v>199</v>
      </c>
      <c r="B37" s="124" t="s">
        <v>191</v>
      </c>
      <c r="C37" s="124" t="s">
        <v>427</v>
      </c>
      <c r="D37" s="124" t="s">
        <v>113</v>
      </c>
      <c r="E37" s="130" t="s">
        <v>270</v>
      </c>
      <c r="F37" s="125">
        <v>24110012339347</v>
      </c>
      <c r="G37" s="126" t="s">
        <v>428</v>
      </c>
      <c r="H37" s="127" t="s">
        <v>254</v>
      </c>
      <c r="I37" s="124" t="s">
        <v>234</v>
      </c>
      <c r="J37" s="124">
        <v>11</v>
      </c>
      <c r="K37" s="117">
        <v>43323636.399999999</v>
      </c>
      <c r="L37" s="129">
        <f t="shared" si="0"/>
        <v>476560.00039999996</v>
      </c>
      <c r="M37" s="112"/>
      <c r="O37" s="112"/>
    </row>
    <row r="38" spans="1:15" s="113" customFormat="1" ht="48.75" customHeight="1" x14ac:dyDescent="0.25">
      <c r="A38" s="116" t="s">
        <v>200</v>
      </c>
      <c r="B38" s="124" t="s">
        <v>191</v>
      </c>
      <c r="C38" s="124" t="s">
        <v>429</v>
      </c>
      <c r="D38" s="124" t="s">
        <v>113</v>
      </c>
      <c r="E38" s="130" t="s">
        <v>268</v>
      </c>
      <c r="F38" s="125">
        <v>241100142589763</v>
      </c>
      <c r="G38" s="126" t="s">
        <v>366</v>
      </c>
      <c r="H38" s="127" t="s">
        <v>251</v>
      </c>
      <c r="I38" s="124" t="s">
        <v>234</v>
      </c>
      <c r="J38" s="124">
        <v>12</v>
      </c>
      <c r="K38" s="117">
        <v>41964</v>
      </c>
      <c r="L38" s="129">
        <f t="shared" si="0"/>
        <v>503.56799999999998</v>
      </c>
      <c r="M38" s="112"/>
      <c r="O38" s="112"/>
    </row>
    <row r="39" spans="1:15" s="113" customFormat="1" ht="48.75" customHeight="1" x14ac:dyDescent="0.25">
      <c r="A39" s="116" t="s">
        <v>201</v>
      </c>
      <c r="B39" s="124" t="s">
        <v>191</v>
      </c>
      <c r="C39" s="124" t="s">
        <v>430</v>
      </c>
      <c r="D39" s="124" t="s">
        <v>113</v>
      </c>
      <c r="E39" s="114" t="s">
        <v>431</v>
      </c>
      <c r="F39" s="125">
        <v>241100242584232</v>
      </c>
      <c r="G39" s="126" t="s">
        <v>366</v>
      </c>
      <c r="H39" s="127" t="s">
        <v>251</v>
      </c>
      <c r="I39" s="124" t="s">
        <v>234</v>
      </c>
      <c r="J39" s="124">
        <v>12</v>
      </c>
      <c r="K39" s="117">
        <v>7940</v>
      </c>
      <c r="L39" s="129">
        <f t="shared" si="0"/>
        <v>95.28</v>
      </c>
      <c r="M39" s="112"/>
      <c r="O39" s="112"/>
    </row>
    <row r="40" spans="1:15" s="113" customFormat="1" ht="48.75" customHeight="1" x14ac:dyDescent="0.25">
      <c r="A40" s="116" t="s">
        <v>202</v>
      </c>
      <c r="B40" s="124" t="s">
        <v>191</v>
      </c>
      <c r="C40" s="124" t="s">
        <v>269</v>
      </c>
      <c r="D40" s="124" t="s">
        <v>113</v>
      </c>
      <c r="E40" s="130" t="s">
        <v>192</v>
      </c>
      <c r="F40" s="125">
        <v>241100102584214</v>
      </c>
      <c r="G40" s="126" t="s">
        <v>432</v>
      </c>
      <c r="H40" s="127" t="s">
        <v>253</v>
      </c>
      <c r="I40" s="124" t="s">
        <v>184</v>
      </c>
      <c r="J40" s="124">
        <v>1</v>
      </c>
      <c r="K40" s="132">
        <v>12000000</v>
      </c>
      <c r="L40" s="129">
        <f t="shared" si="0"/>
        <v>12000</v>
      </c>
      <c r="M40" s="112"/>
      <c r="O40" s="112"/>
    </row>
    <row r="41" spans="1:15" s="113" customFormat="1" ht="48.75" customHeight="1" x14ac:dyDescent="0.25">
      <c r="A41" s="116" t="s">
        <v>203</v>
      </c>
      <c r="B41" s="124" t="s">
        <v>191</v>
      </c>
      <c r="C41" s="124" t="s">
        <v>433</v>
      </c>
      <c r="D41" s="124" t="s">
        <v>113</v>
      </c>
      <c r="E41" s="111" t="s">
        <v>371</v>
      </c>
      <c r="F41" s="125">
        <v>241110082406640</v>
      </c>
      <c r="G41" s="126" t="s">
        <v>434</v>
      </c>
      <c r="H41" s="127" t="s">
        <v>264</v>
      </c>
      <c r="I41" s="124" t="s">
        <v>323</v>
      </c>
      <c r="J41" s="124">
        <v>150</v>
      </c>
      <c r="K41" s="117">
        <v>6490</v>
      </c>
      <c r="L41" s="129">
        <f t="shared" si="0"/>
        <v>973.5</v>
      </c>
      <c r="M41" s="112"/>
      <c r="O41" s="112"/>
    </row>
    <row r="42" spans="1:15" s="113" customFormat="1" ht="48.75" customHeight="1" x14ac:dyDescent="0.25">
      <c r="A42" s="116" t="s">
        <v>204</v>
      </c>
      <c r="B42" s="124" t="s">
        <v>191</v>
      </c>
      <c r="C42" s="124" t="s">
        <v>435</v>
      </c>
      <c r="D42" s="124" t="s">
        <v>113</v>
      </c>
      <c r="E42" s="111" t="s">
        <v>371</v>
      </c>
      <c r="F42" s="125">
        <v>241110082406494</v>
      </c>
      <c r="G42" s="126" t="s">
        <v>436</v>
      </c>
      <c r="H42" s="127" t="s">
        <v>437</v>
      </c>
      <c r="I42" s="124" t="s">
        <v>183</v>
      </c>
      <c r="J42" s="124">
        <v>200</v>
      </c>
      <c r="K42" s="117">
        <v>7780</v>
      </c>
      <c r="L42" s="129">
        <f t="shared" si="0"/>
        <v>1556</v>
      </c>
      <c r="M42" s="112"/>
      <c r="O42" s="112"/>
    </row>
    <row r="43" spans="1:15" s="113" customFormat="1" ht="48.75" customHeight="1" x14ac:dyDescent="0.25">
      <c r="A43" s="116" t="s">
        <v>205</v>
      </c>
      <c r="B43" s="124" t="s">
        <v>191</v>
      </c>
      <c r="C43" s="124" t="s">
        <v>247</v>
      </c>
      <c r="D43" s="124" t="s">
        <v>113</v>
      </c>
      <c r="E43" s="114" t="s">
        <v>431</v>
      </c>
      <c r="F43" s="125">
        <v>241100102582311</v>
      </c>
      <c r="G43" s="126" t="s">
        <v>438</v>
      </c>
      <c r="H43" s="127" t="s">
        <v>439</v>
      </c>
      <c r="I43" s="124" t="s">
        <v>234</v>
      </c>
      <c r="J43" s="124">
        <v>12</v>
      </c>
      <c r="K43" s="117">
        <v>13174166.67</v>
      </c>
      <c r="L43" s="129">
        <f t="shared" si="0"/>
        <v>158090.00003999998</v>
      </c>
      <c r="M43" s="112"/>
      <c r="O43" s="112"/>
    </row>
    <row r="44" spans="1:15" s="113" customFormat="1" ht="48.75" customHeight="1" x14ac:dyDescent="0.25">
      <c r="A44" s="116" t="s">
        <v>206</v>
      </c>
      <c r="B44" s="124" t="s">
        <v>191</v>
      </c>
      <c r="C44" s="124" t="s">
        <v>440</v>
      </c>
      <c r="D44" s="124" t="s">
        <v>113</v>
      </c>
      <c r="E44" s="114" t="s">
        <v>431</v>
      </c>
      <c r="F44" s="125">
        <v>241100242582108</v>
      </c>
      <c r="G44" s="126" t="s">
        <v>366</v>
      </c>
      <c r="H44" s="127" t="s">
        <v>251</v>
      </c>
      <c r="I44" s="124" t="s">
        <v>234</v>
      </c>
      <c r="J44" s="124">
        <v>12</v>
      </c>
      <c r="K44" s="117">
        <v>1100000</v>
      </c>
      <c r="L44" s="129">
        <f t="shared" si="0"/>
        <v>13200</v>
      </c>
      <c r="M44" s="112"/>
      <c r="O44" s="112"/>
    </row>
    <row r="45" spans="1:15" s="113" customFormat="1" ht="48.75" customHeight="1" x14ac:dyDescent="0.25">
      <c r="A45" s="116" t="s">
        <v>207</v>
      </c>
      <c r="B45" s="124" t="s">
        <v>191</v>
      </c>
      <c r="C45" s="124" t="s">
        <v>441</v>
      </c>
      <c r="D45" s="124" t="s">
        <v>113</v>
      </c>
      <c r="E45" s="114" t="s">
        <v>431</v>
      </c>
      <c r="F45" s="125">
        <v>241100242579034</v>
      </c>
      <c r="G45" s="126" t="s">
        <v>366</v>
      </c>
      <c r="H45" s="127" t="s">
        <v>251</v>
      </c>
      <c r="I45" s="124" t="s">
        <v>234</v>
      </c>
      <c r="J45" s="124">
        <v>12</v>
      </c>
      <c r="K45" s="117">
        <v>2000000</v>
      </c>
      <c r="L45" s="129">
        <f t="shared" si="0"/>
        <v>24000</v>
      </c>
      <c r="M45" s="112"/>
      <c r="O45" s="112"/>
    </row>
    <row r="46" spans="1:15" s="113" customFormat="1" ht="48.75" customHeight="1" x14ac:dyDescent="0.25">
      <c r="A46" s="116" t="s">
        <v>208</v>
      </c>
      <c r="B46" s="124" t="s">
        <v>191</v>
      </c>
      <c r="C46" s="124" t="s">
        <v>442</v>
      </c>
      <c r="D46" s="124" t="s">
        <v>113</v>
      </c>
      <c r="E46" s="111" t="s">
        <v>192</v>
      </c>
      <c r="F46" s="125">
        <v>241100102578956</v>
      </c>
      <c r="G46" s="126" t="s">
        <v>443</v>
      </c>
      <c r="H46" s="127" t="s">
        <v>262</v>
      </c>
      <c r="I46" s="124" t="s">
        <v>444</v>
      </c>
      <c r="J46" s="124">
        <v>6015</v>
      </c>
      <c r="K46" s="117">
        <v>13216</v>
      </c>
      <c r="L46" s="129">
        <f t="shared" si="0"/>
        <v>79494.240000000005</v>
      </c>
      <c r="M46" s="112"/>
      <c r="O46" s="112"/>
    </row>
    <row r="47" spans="1:15" s="113" customFormat="1" ht="48.75" customHeight="1" x14ac:dyDescent="0.25">
      <c r="A47" s="116" t="s">
        <v>209</v>
      </c>
      <c r="B47" s="124" t="s">
        <v>191</v>
      </c>
      <c r="C47" s="124" t="s">
        <v>445</v>
      </c>
      <c r="D47" s="124" t="s">
        <v>113</v>
      </c>
      <c r="E47" s="111" t="s">
        <v>371</v>
      </c>
      <c r="F47" s="125">
        <v>241110082406242</v>
      </c>
      <c r="G47" s="126" t="s">
        <v>446</v>
      </c>
      <c r="H47" s="127" t="s">
        <v>447</v>
      </c>
      <c r="I47" s="124" t="s">
        <v>183</v>
      </c>
      <c r="J47" s="124">
        <v>300</v>
      </c>
      <c r="K47" s="117">
        <v>7900</v>
      </c>
      <c r="L47" s="129">
        <f t="shared" si="0"/>
        <v>2370</v>
      </c>
      <c r="M47" s="112"/>
      <c r="O47" s="112"/>
    </row>
    <row r="48" spans="1:15" s="113" customFormat="1" ht="48.75" customHeight="1" x14ac:dyDescent="0.25">
      <c r="A48" s="116" t="s">
        <v>210</v>
      </c>
      <c r="B48" s="124" t="s">
        <v>191</v>
      </c>
      <c r="C48" s="124" t="s">
        <v>448</v>
      </c>
      <c r="D48" s="124" t="s">
        <v>113</v>
      </c>
      <c r="E48" s="111" t="s">
        <v>371</v>
      </c>
      <c r="F48" s="125">
        <v>241110082406157</v>
      </c>
      <c r="G48" s="126" t="s">
        <v>449</v>
      </c>
      <c r="H48" s="127" t="s">
        <v>450</v>
      </c>
      <c r="I48" s="124" t="s">
        <v>183</v>
      </c>
      <c r="J48" s="124">
        <v>150</v>
      </c>
      <c r="K48" s="117">
        <v>6180</v>
      </c>
      <c r="L48" s="129">
        <f t="shared" si="0"/>
        <v>927</v>
      </c>
      <c r="M48" s="112"/>
      <c r="O48" s="112"/>
    </row>
    <row r="49" spans="1:15" s="113" customFormat="1" ht="48.75" customHeight="1" x14ac:dyDescent="0.25">
      <c r="A49" s="116" t="s">
        <v>211</v>
      </c>
      <c r="B49" s="124" t="s">
        <v>191</v>
      </c>
      <c r="C49" s="124" t="s">
        <v>451</v>
      </c>
      <c r="D49" s="124" t="s">
        <v>113</v>
      </c>
      <c r="E49" s="114" t="s">
        <v>431</v>
      </c>
      <c r="F49" s="125">
        <v>241100142572003</v>
      </c>
      <c r="G49" s="126" t="s">
        <v>366</v>
      </c>
      <c r="H49" s="127" t="s">
        <v>251</v>
      </c>
      <c r="I49" s="124" t="s">
        <v>234</v>
      </c>
      <c r="J49" s="124">
        <v>12</v>
      </c>
      <c r="K49" s="132">
        <v>344164</v>
      </c>
      <c r="L49" s="129">
        <f t="shared" si="0"/>
        <v>4129.9679999999998</v>
      </c>
      <c r="M49" s="112"/>
      <c r="O49" s="112"/>
    </row>
    <row r="50" spans="1:15" s="113" customFormat="1" ht="48.75" customHeight="1" x14ac:dyDescent="0.25">
      <c r="A50" s="116" t="s">
        <v>212</v>
      </c>
      <c r="B50" s="124" t="s">
        <v>191</v>
      </c>
      <c r="C50" s="124" t="s">
        <v>273</v>
      </c>
      <c r="D50" s="124" t="s">
        <v>113</v>
      </c>
      <c r="E50" s="114" t="s">
        <v>431</v>
      </c>
      <c r="F50" s="125">
        <v>241100242506063</v>
      </c>
      <c r="G50" s="126" t="s">
        <v>452</v>
      </c>
      <c r="H50" s="127" t="s">
        <v>259</v>
      </c>
      <c r="I50" s="124" t="s">
        <v>184</v>
      </c>
      <c r="J50" s="124">
        <v>1</v>
      </c>
      <c r="K50" s="117">
        <v>1620000</v>
      </c>
      <c r="L50" s="129">
        <f t="shared" si="0"/>
        <v>1620</v>
      </c>
      <c r="M50" s="112"/>
      <c r="O50" s="112"/>
    </row>
    <row r="51" spans="1:15" s="113" customFormat="1" ht="48.75" customHeight="1" x14ac:dyDescent="0.25">
      <c r="A51" s="116" t="s">
        <v>213</v>
      </c>
      <c r="B51" s="124" t="s">
        <v>191</v>
      </c>
      <c r="C51" s="124" t="s">
        <v>337</v>
      </c>
      <c r="D51" s="124" t="s">
        <v>113</v>
      </c>
      <c r="E51" s="111" t="s">
        <v>192</v>
      </c>
      <c r="F51" s="125">
        <v>241100102565880</v>
      </c>
      <c r="G51" s="126" t="s">
        <v>365</v>
      </c>
      <c r="H51" s="127" t="s">
        <v>263</v>
      </c>
      <c r="I51" s="124" t="s">
        <v>265</v>
      </c>
      <c r="J51" s="128">
        <v>332.38</v>
      </c>
      <c r="K51" s="117">
        <v>898198.56</v>
      </c>
      <c r="L51" s="129">
        <f t="shared" si="0"/>
        <v>298543.23737280001</v>
      </c>
      <c r="M51" s="112"/>
      <c r="O51" s="112"/>
    </row>
    <row r="52" spans="1:15" s="113" customFormat="1" ht="48.75" customHeight="1" x14ac:dyDescent="0.25">
      <c r="A52" s="116" t="s">
        <v>214</v>
      </c>
      <c r="B52" s="124" t="s">
        <v>191</v>
      </c>
      <c r="C52" s="124" t="s">
        <v>453</v>
      </c>
      <c r="D52" s="124" t="s">
        <v>113</v>
      </c>
      <c r="E52" s="111" t="s">
        <v>454</v>
      </c>
      <c r="F52" s="125"/>
      <c r="G52" s="126" t="s">
        <v>455</v>
      </c>
      <c r="H52" s="127" t="s">
        <v>456</v>
      </c>
      <c r="I52" s="124" t="s">
        <v>184</v>
      </c>
      <c r="J52" s="124">
        <v>1</v>
      </c>
      <c r="K52" s="117">
        <v>1000000</v>
      </c>
      <c r="L52" s="129">
        <f t="shared" si="0"/>
        <v>1000</v>
      </c>
      <c r="M52" s="112"/>
      <c r="O52" s="112"/>
    </row>
    <row r="53" spans="1:15" s="113" customFormat="1" ht="48.75" customHeight="1" x14ac:dyDescent="0.25">
      <c r="A53" s="116" t="s">
        <v>215</v>
      </c>
      <c r="B53" s="124" t="s">
        <v>191</v>
      </c>
      <c r="C53" s="124" t="s">
        <v>457</v>
      </c>
      <c r="D53" s="124" t="s">
        <v>113</v>
      </c>
      <c r="E53" s="114" t="s">
        <v>431</v>
      </c>
      <c r="F53" s="125">
        <v>241100242563808</v>
      </c>
      <c r="G53" s="126" t="s">
        <v>366</v>
      </c>
      <c r="H53" s="127" t="s">
        <v>251</v>
      </c>
      <c r="I53" s="124" t="s">
        <v>234</v>
      </c>
      <c r="J53" s="124">
        <v>12</v>
      </c>
      <c r="K53" s="117">
        <v>1278400</v>
      </c>
      <c r="L53" s="129">
        <f t="shared" si="0"/>
        <v>15340.8</v>
      </c>
      <c r="M53" s="112"/>
      <c r="O53" s="112"/>
    </row>
    <row r="54" spans="1:15" s="113" customFormat="1" ht="48.75" customHeight="1" x14ac:dyDescent="0.25">
      <c r="A54" s="116" t="s">
        <v>216</v>
      </c>
      <c r="B54" s="124" t="s">
        <v>191</v>
      </c>
      <c r="C54" s="124" t="s">
        <v>246</v>
      </c>
      <c r="D54" s="124" t="s">
        <v>113</v>
      </c>
      <c r="E54" s="114" t="s">
        <v>192</v>
      </c>
      <c r="F54" s="125">
        <v>241100102562007</v>
      </c>
      <c r="G54" s="126" t="s">
        <v>338</v>
      </c>
      <c r="H54" s="127" t="s">
        <v>339</v>
      </c>
      <c r="I54" s="124" t="s">
        <v>267</v>
      </c>
      <c r="J54" s="124">
        <v>190000</v>
      </c>
      <c r="K54" s="117">
        <v>1000</v>
      </c>
      <c r="L54" s="129">
        <f t="shared" si="0"/>
        <v>190000</v>
      </c>
      <c r="M54" s="112"/>
      <c r="O54" s="112"/>
    </row>
    <row r="55" spans="1:15" s="113" customFormat="1" ht="48.75" customHeight="1" x14ac:dyDescent="0.25">
      <c r="A55" s="116" t="s">
        <v>217</v>
      </c>
      <c r="B55" s="124" t="s">
        <v>191</v>
      </c>
      <c r="C55" s="124" t="s">
        <v>359</v>
      </c>
      <c r="D55" s="124" t="s">
        <v>113</v>
      </c>
      <c r="E55" s="111" t="s">
        <v>283</v>
      </c>
      <c r="F55" s="125"/>
      <c r="G55" s="126" t="s">
        <v>458</v>
      </c>
      <c r="H55" s="127" t="s">
        <v>360</v>
      </c>
      <c r="I55" s="124" t="s">
        <v>184</v>
      </c>
      <c r="J55" s="124">
        <v>1</v>
      </c>
      <c r="K55" s="132">
        <v>281190000</v>
      </c>
      <c r="L55" s="129">
        <f t="shared" si="0"/>
        <v>281190</v>
      </c>
      <c r="M55" s="112"/>
      <c r="N55" s="157">
        <f>L27+L29+L33+L55</f>
        <v>2010190</v>
      </c>
      <c r="O55" s="112"/>
    </row>
    <row r="56" spans="1:15" s="113" customFormat="1" ht="48.75" customHeight="1" x14ac:dyDescent="0.25">
      <c r="A56" s="116" t="s">
        <v>218</v>
      </c>
      <c r="B56" s="124" t="s">
        <v>191</v>
      </c>
      <c r="C56" s="124" t="s">
        <v>459</v>
      </c>
      <c r="D56" s="124" t="s">
        <v>113</v>
      </c>
      <c r="E56" s="130" t="s">
        <v>371</v>
      </c>
      <c r="F56" s="125">
        <v>241110082390195</v>
      </c>
      <c r="G56" s="126" t="s">
        <v>327</v>
      </c>
      <c r="H56" s="127" t="s">
        <v>328</v>
      </c>
      <c r="I56" s="124" t="s">
        <v>183</v>
      </c>
      <c r="J56" s="124">
        <v>73</v>
      </c>
      <c r="K56" s="117">
        <v>67000</v>
      </c>
      <c r="L56" s="129">
        <f t="shared" si="0"/>
        <v>4891</v>
      </c>
      <c r="M56" s="112"/>
      <c r="O56" s="112"/>
    </row>
    <row r="57" spans="1:15" s="113" customFormat="1" ht="48.75" customHeight="1" x14ac:dyDescent="0.25">
      <c r="A57" s="116" t="s">
        <v>220</v>
      </c>
      <c r="B57" s="124" t="s">
        <v>191</v>
      </c>
      <c r="C57" s="124" t="s">
        <v>326</v>
      </c>
      <c r="D57" s="124" t="s">
        <v>113</v>
      </c>
      <c r="E57" s="130" t="s">
        <v>371</v>
      </c>
      <c r="F57" s="125">
        <v>241110082390096</v>
      </c>
      <c r="G57" s="126" t="s">
        <v>330</v>
      </c>
      <c r="H57" s="127" t="s">
        <v>331</v>
      </c>
      <c r="I57" s="124" t="s">
        <v>184</v>
      </c>
      <c r="J57" s="124">
        <v>1</v>
      </c>
      <c r="K57" s="117">
        <v>7800000</v>
      </c>
      <c r="L57" s="129">
        <f t="shared" si="0"/>
        <v>7800</v>
      </c>
      <c r="M57" s="112"/>
      <c r="O57" s="112"/>
    </row>
    <row r="58" spans="1:15" s="113" customFormat="1" ht="48.75" customHeight="1" x14ac:dyDescent="0.25">
      <c r="A58" s="116" t="s">
        <v>221</v>
      </c>
      <c r="B58" s="124" t="s">
        <v>191</v>
      </c>
      <c r="C58" s="124" t="s">
        <v>271</v>
      </c>
      <c r="D58" s="124" t="s">
        <v>113</v>
      </c>
      <c r="E58" s="130" t="s">
        <v>192</v>
      </c>
      <c r="F58" s="125">
        <v>241100102558284</v>
      </c>
      <c r="G58" s="126" t="s">
        <v>460</v>
      </c>
      <c r="H58" s="127" t="s">
        <v>249</v>
      </c>
      <c r="I58" s="124" t="s">
        <v>184</v>
      </c>
      <c r="J58" s="124">
        <v>1</v>
      </c>
      <c r="K58" s="117">
        <v>39535800</v>
      </c>
      <c r="L58" s="129">
        <f t="shared" si="0"/>
        <v>39535.800000000003</v>
      </c>
      <c r="M58" s="112"/>
      <c r="O58" s="112"/>
    </row>
    <row r="59" spans="1:15" s="113" customFormat="1" ht="48.75" customHeight="1" x14ac:dyDescent="0.25">
      <c r="A59" s="116" t="s">
        <v>222</v>
      </c>
      <c r="B59" s="124" t="s">
        <v>191</v>
      </c>
      <c r="C59" s="124" t="s">
        <v>239</v>
      </c>
      <c r="D59" s="124" t="s">
        <v>113</v>
      </c>
      <c r="E59" s="130" t="s">
        <v>192</v>
      </c>
      <c r="F59" s="125">
        <v>241100102557689</v>
      </c>
      <c r="G59" s="126" t="s">
        <v>461</v>
      </c>
      <c r="H59" s="127" t="s">
        <v>462</v>
      </c>
      <c r="I59" s="124" t="s">
        <v>240</v>
      </c>
      <c r="J59" s="124">
        <v>1</v>
      </c>
      <c r="K59" s="117">
        <v>1800000</v>
      </c>
      <c r="L59" s="129">
        <f t="shared" si="0"/>
        <v>1800</v>
      </c>
      <c r="M59" s="112"/>
      <c r="O59" s="112"/>
    </row>
    <row r="60" spans="1:15" s="113" customFormat="1" ht="57" customHeight="1" x14ac:dyDescent="0.25">
      <c r="A60" s="116" t="s">
        <v>223</v>
      </c>
      <c r="B60" s="124" t="s">
        <v>191</v>
      </c>
      <c r="C60" s="124" t="s">
        <v>463</v>
      </c>
      <c r="D60" s="124" t="s">
        <v>113</v>
      </c>
      <c r="E60" s="114" t="s">
        <v>431</v>
      </c>
      <c r="F60" s="125">
        <v>241100242556066</v>
      </c>
      <c r="G60" s="126" t="s">
        <v>464</v>
      </c>
      <c r="H60" s="127" t="s">
        <v>343</v>
      </c>
      <c r="I60" s="124" t="s">
        <v>184</v>
      </c>
      <c r="J60" s="124">
        <v>1</v>
      </c>
      <c r="K60" s="117">
        <v>5052000</v>
      </c>
      <c r="L60" s="129">
        <f t="shared" si="0"/>
        <v>5052</v>
      </c>
      <c r="M60" s="112"/>
      <c r="O60" s="112"/>
    </row>
    <row r="61" spans="1:15" s="113" customFormat="1" ht="48.75" customHeight="1" x14ac:dyDescent="0.25">
      <c r="A61" s="116" t="s">
        <v>224</v>
      </c>
      <c r="B61" s="124" t="s">
        <v>191</v>
      </c>
      <c r="C61" s="124" t="s">
        <v>465</v>
      </c>
      <c r="D61" s="124" t="s">
        <v>113</v>
      </c>
      <c r="E61" s="130" t="s">
        <v>371</v>
      </c>
      <c r="F61" s="125">
        <v>241110082384929</v>
      </c>
      <c r="G61" s="126" t="s">
        <v>466</v>
      </c>
      <c r="H61" s="127" t="s">
        <v>467</v>
      </c>
      <c r="I61" s="124" t="s">
        <v>468</v>
      </c>
      <c r="J61" s="124">
        <v>499</v>
      </c>
      <c r="K61" s="117">
        <v>11845</v>
      </c>
      <c r="L61" s="129">
        <f t="shared" si="0"/>
        <v>5910.6549999999997</v>
      </c>
      <c r="M61" s="112"/>
      <c r="O61" s="112"/>
    </row>
    <row r="62" spans="1:15" s="113" customFormat="1" ht="48.75" customHeight="1" x14ac:dyDescent="0.25">
      <c r="A62" s="116" t="s">
        <v>225</v>
      </c>
      <c r="B62" s="124" t="s">
        <v>191</v>
      </c>
      <c r="C62" s="124" t="s">
        <v>469</v>
      </c>
      <c r="D62" s="124" t="s">
        <v>113</v>
      </c>
      <c r="E62" s="130" t="s">
        <v>274</v>
      </c>
      <c r="F62" s="125">
        <v>24111007243011</v>
      </c>
      <c r="G62" s="126" t="s">
        <v>470</v>
      </c>
      <c r="H62" s="127" t="s">
        <v>471</v>
      </c>
      <c r="I62" s="124" t="s">
        <v>183</v>
      </c>
      <c r="J62" s="124">
        <v>4000</v>
      </c>
      <c r="K62" s="117">
        <v>1039.5999999999999</v>
      </c>
      <c r="L62" s="129">
        <f t="shared" si="0"/>
        <v>4158.3999999999996</v>
      </c>
      <c r="M62" s="112"/>
      <c r="O62" s="112"/>
    </row>
    <row r="63" spans="1:15" s="113" customFormat="1" ht="48.75" customHeight="1" x14ac:dyDescent="0.25">
      <c r="A63" s="116" t="s">
        <v>226</v>
      </c>
      <c r="B63" s="124" t="s">
        <v>191</v>
      </c>
      <c r="C63" s="124" t="s">
        <v>241</v>
      </c>
      <c r="D63" s="124" t="s">
        <v>113</v>
      </c>
      <c r="E63" s="130" t="s">
        <v>410</v>
      </c>
      <c r="F63" s="125">
        <v>241100242556069</v>
      </c>
      <c r="G63" s="126" t="s">
        <v>366</v>
      </c>
      <c r="H63" s="127" t="s">
        <v>251</v>
      </c>
      <c r="I63" s="124" t="s">
        <v>234</v>
      </c>
      <c r="J63" s="124">
        <v>12</v>
      </c>
      <c r="K63" s="117">
        <v>39900</v>
      </c>
      <c r="L63" s="129">
        <f t="shared" si="0"/>
        <v>478.8</v>
      </c>
      <c r="M63" s="112"/>
      <c r="O63" s="112"/>
    </row>
    <row r="64" spans="1:15" s="113" customFormat="1" ht="48.75" customHeight="1" x14ac:dyDescent="0.25">
      <c r="A64" s="116" t="s">
        <v>227</v>
      </c>
      <c r="B64" s="124" t="s">
        <v>191</v>
      </c>
      <c r="C64" s="124" t="s">
        <v>472</v>
      </c>
      <c r="D64" s="124" t="s">
        <v>113</v>
      </c>
      <c r="E64" s="130" t="s">
        <v>192</v>
      </c>
      <c r="F64" s="125">
        <v>241100102539183</v>
      </c>
      <c r="G64" s="126" t="s">
        <v>381</v>
      </c>
      <c r="H64" s="127" t="s">
        <v>250</v>
      </c>
      <c r="I64" s="124" t="s">
        <v>184</v>
      </c>
      <c r="J64" s="124">
        <v>1</v>
      </c>
      <c r="K64" s="117">
        <v>6919150</v>
      </c>
      <c r="L64" s="129">
        <f t="shared" si="0"/>
        <v>6919.15</v>
      </c>
      <c r="M64" s="112"/>
      <c r="O64" s="112"/>
    </row>
    <row r="65" spans="1:15" s="113" customFormat="1" ht="48.75" customHeight="1" x14ac:dyDescent="0.25">
      <c r="A65" s="116" t="s">
        <v>228</v>
      </c>
      <c r="B65" s="124" t="s">
        <v>191</v>
      </c>
      <c r="C65" s="124" t="s">
        <v>273</v>
      </c>
      <c r="D65" s="124" t="s">
        <v>113</v>
      </c>
      <c r="E65" s="130" t="s">
        <v>410</v>
      </c>
      <c r="F65" s="125">
        <v>241100242538644</v>
      </c>
      <c r="G65" s="126" t="s">
        <v>452</v>
      </c>
      <c r="H65" s="127" t="s">
        <v>259</v>
      </c>
      <c r="I65" s="124" t="s">
        <v>234</v>
      </c>
      <c r="J65" s="124">
        <v>12</v>
      </c>
      <c r="K65" s="117">
        <v>1100000</v>
      </c>
      <c r="L65" s="129">
        <f t="shared" si="0"/>
        <v>13200</v>
      </c>
      <c r="M65" s="112"/>
      <c r="O65" s="112"/>
    </row>
    <row r="66" spans="1:15" s="113" customFormat="1" ht="48.75" customHeight="1" x14ac:dyDescent="0.25">
      <c r="A66" s="116" t="s">
        <v>229</v>
      </c>
      <c r="B66" s="124" t="s">
        <v>191</v>
      </c>
      <c r="C66" s="124" t="s">
        <v>473</v>
      </c>
      <c r="D66" s="124" t="s">
        <v>113</v>
      </c>
      <c r="E66" s="130" t="s">
        <v>371</v>
      </c>
      <c r="F66" s="125">
        <v>241110082366146</v>
      </c>
      <c r="G66" s="126" t="s">
        <v>474</v>
      </c>
      <c r="H66" s="127" t="s">
        <v>475</v>
      </c>
      <c r="I66" s="124" t="s">
        <v>183</v>
      </c>
      <c r="J66" s="124">
        <v>10</v>
      </c>
      <c r="K66" s="132">
        <v>1000000.1</v>
      </c>
      <c r="L66" s="129">
        <f t="shared" si="0"/>
        <v>10000.001</v>
      </c>
      <c r="M66" s="112"/>
      <c r="O66" s="112"/>
    </row>
    <row r="67" spans="1:15" s="113" customFormat="1" ht="48.75" customHeight="1" x14ac:dyDescent="0.25">
      <c r="A67" s="116" t="s">
        <v>230</v>
      </c>
      <c r="B67" s="124" t="s">
        <v>191</v>
      </c>
      <c r="C67" s="124" t="s">
        <v>476</v>
      </c>
      <c r="D67" s="124" t="s">
        <v>113</v>
      </c>
      <c r="E67" s="130" t="s">
        <v>371</v>
      </c>
      <c r="F67" s="125">
        <v>241110082366143</v>
      </c>
      <c r="G67" s="126" t="s">
        <v>474</v>
      </c>
      <c r="H67" s="127" t="s">
        <v>475</v>
      </c>
      <c r="I67" s="124" t="s">
        <v>183</v>
      </c>
      <c r="J67" s="124">
        <v>10</v>
      </c>
      <c r="K67" s="132">
        <v>1200000.1000000001</v>
      </c>
      <c r="L67" s="129">
        <f t="shared" si="0"/>
        <v>12000.001</v>
      </c>
      <c r="M67" s="112"/>
      <c r="O67" s="112"/>
    </row>
    <row r="68" spans="1:15" s="113" customFormat="1" ht="48.75" customHeight="1" x14ac:dyDescent="0.25">
      <c r="A68" s="116" t="s">
        <v>231</v>
      </c>
      <c r="B68" s="124" t="s">
        <v>191</v>
      </c>
      <c r="C68" s="124" t="s">
        <v>477</v>
      </c>
      <c r="D68" s="124" t="s">
        <v>113</v>
      </c>
      <c r="E68" s="130" t="s">
        <v>419</v>
      </c>
      <c r="F68" s="125">
        <v>241100242500936</v>
      </c>
      <c r="G68" s="126" t="s">
        <v>478</v>
      </c>
      <c r="H68" s="127" t="s">
        <v>258</v>
      </c>
      <c r="I68" s="124" t="s">
        <v>234</v>
      </c>
      <c r="J68" s="124">
        <v>12</v>
      </c>
      <c r="K68" s="117">
        <v>35000</v>
      </c>
      <c r="L68" s="129">
        <f t="shared" si="0"/>
        <v>420</v>
      </c>
      <c r="M68" s="112"/>
      <c r="O68" s="112"/>
    </row>
    <row r="69" spans="1:15" s="113" customFormat="1" ht="55.5" customHeight="1" x14ac:dyDescent="0.25">
      <c r="A69" s="116" t="s">
        <v>232</v>
      </c>
      <c r="B69" s="124" t="s">
        <v>191</v>
      </c>
      <c r="C69" s="124" t="s">
        <v>479</v>
      </c>
      <c r="D69" s="124" t="s">
        <v>113</v>
      </c>
      <c r="E69" s="114" t="s">
        <v>431</v>
      </c>
      <c r="F69" s="125">
        <v>241100242506081</v>
      </c>
      <c r="G69" s="126" t="s">
        <v>366</v>
      </c>
      <c r="H69" s="127" t="s">
        <v>251</v>
      </c>
      <c r="I69" s="124" t="s">
        <v>234</v>
      </c>
      <c r="J69" s="124">
        <v>12</v>
      </c>
      <c r="K69" s="117">
        <v>1150000</v>
      </c>
      <c r="L69" s="129">
        <f t="shared" si="0"/>
        <v>13800</v>
      </c>
      <c r="M69" s="112"/>
      <c r="O69" s="112"/>
    </row>
    <row r="70" spans="1:15" s="113" customFormat="1" ht="57" customHeight="1" x14ac:dyDescent="0.25">
      <c r="A70" s="116" t="s">
        <v>233</v>
      </c>
      <c r="B70" s="124" t="s">
        <v>191</v>
      </c>
      <c r="C70" s="124" t="s">
        <v>480</v>
      </c>
      <c r="D70" s="124" t="s">
        <v>113</v>
      </c>
      <c r="E70" s="114" t="s">
        <v>431</v>
      </c>
      <c r="F70" s="125">
        <v>241100242476490</v>
      </c>
      <c r="G70" s="126" t="s">
        <v>366</v>
      </c>
      <c r="H70" s="127" t="s">
        <v>251</v>
      </c>
      <c r="I70" s="124" t="s">
        <v>234</v>
      </c>
      <c r="J70" s="124">
        <v>12</v>
      </c>
      <c r="K70" s="117">
        <v>1150000</v>
      </c>
      <c r="L70" s="129">
        <f t="shared" si="0"/>
        <v>13800</v>
      </c>
      <c r="M70" s="112"/>
      <c r="O70" s="112"/>
    </row>
    <row r="71" spans="1:15" s="113" customFormat="1" ht="48.75" customHeight="1" x14ac:dyDescent="0.25">
      <c r="A71" s="116" t="s">
        <v>286</v>
      </c>
      <c r="B71" s="124" t="s">
        <v>191</v>
      </c>
      <c r="C71" s="124" t="s">
        <v>246</v>
      </c>
      <c r="D71" s="124" t="s">
        <v>113</v>
      </c>
      <c r="E71" s="130" t="s">
        <v>192</v>
      </c>
      <c r="F71" s="125">
        <v>241100102473362</v>
      </c>
      <c r="G71" s="126" t="s">
        <v>338</v>
      </c>
      <c r="H71" s="127" t="s">
        <v>339</v>
      </c>
      <c r="I71" s="124" t="s">
        <v>267</v>
      </c>
      <c r="J71" s="124">
        <v>30300</v>
      </c>
      <c r="K71" s="117">
        <v>1000</v>
      </c>
      <c r="L71" s="129">
        <f t="shared" si="0"/>
        <v>30300</v>
      </c>
      <c r="M71" s="112"/>
      <c r="O71" s="112"/>
    </row>
    <row r="72" spans="1:15" s="113" customFormat="1" ht="48.75" customHeight="1" x14ac:dyDescent="0.25">
      <c r="A72" s="116" t="s">
        <v>287</v>
      </c>
      <c r="B72" s="124" t="s">
        <v>191</v>
      </c>
      <c r="C72" s="124" t="s">
        <v>238</v>
      </c>
      <c r="D72" s="124" t="s">
        <v>113</v>
      </c>
      <c r="E72" s="114" t="s">
        <v>431</v>
      </c>
      <c r="F72" s="125">
        <v>241100242473959</v>
      </c>
      <c r="G72" s="126" t="s">
        <v>366</v>
      </c>
      <c r="H72" s="127" t="s">
        <v>251</v>
      </c>
      <c r="I72" s="124" t="s">
        <v>234</v>
      </c>
      <c r="J72" s="124">
        <v>12</v>
      </c>
      <c r="K72" s="117">
        <v>1150000</v>
      </c>
      <c r="L72" s="129">
        <f t="shared" ref="L72:L109" si="1">(J72*K72)/1000</f>
        <v>13800</v>
      </c>
      <c r="M72" s="112"/>
      <c r="O72" s="112"/>
    </row>
    <row r="73" spans="1:15" s="113" customFormat="1" ht="48.75" customHeight="1" x14ac:dyDescent="0.25">
      <c r="A73" s="116" t="s">
        <v>288</v>
      </c>
      <c r="B73" s="124" t="s">
        <v>191</v>
      </c>
      <c r="C73" s="124" t="s">
        <v>477</v>
      </c>
      <c r="D73" s="124" t="s">
        <v>113</v>
      </c>
      <c r="E73" s="130" t="s">
        <v>283</v>
      </c>
      <c r="F73" s="125"/>
      <c r="G73" s="126" t="s">
        <v>481</v>
      </c>
      <c r="H73" s="127" t="s">
        <v>258</v>
      </c>
      <c r="I73" s="124" t="s">
        <v>184</v>
      </c>
      <c r="J73" s="124">
        <v>1</v>
      </c>
      <c r="K73" s="117">
        <v>30000</v>
      </c>
      <c r="L73" s="129">
        <f t="shared" si="1"/>
        <v>30</v>
      </c>
      <c r="M73" s="112"/>
      <c r="O73" s="112"/>
    </row>
    <row r="74" spans="1:15" s="113" customFormat="1" ht="48.75" customHeight="1" x14ac:dyDescent="0.25">
      <c r="A74" s="116" t="s">
        <v>289</v>
      </c>
      <c r="B74" s="124" t="s">
        <v>191</v>
      </c>
      <c r="C74" s="124" t="s">
        <v>482</v>
      </c>
      <c r="D74" s="124" t="s">
        <v>113</v>
      </c>
      <c r="E74" s="111" t="s">
        <v>371</v>
      </c>
      <c r="F74" s="125">
        <v>241110082331042</v>
      </c>
      <c r="G74" s="126" t="s">
        <v>483</v>
      </c>
      <c r="H74" s="127" t="s">
        <v>484</v>
      </c>
      <c r="I74" s="124" t="s">
        <v>183</v>
      </c>
      <c r="J74" s="124">
        <v>10</v>
      </c>
      <c r="K74" s="117">
        <v>59998</v>
      </c>
      <c r="L74" s="129">
        <f t="shared" si="1"/>
        <v>599.98</v>
      </c>
      <c r="M74" s="112"/>
      <c r="O74" s="112"/>
    </row>
    <row r="75" spans="1:15" s="113" customFormat="1" ht="48.75" customHeight="1" x14ac:dyDescent="0.25">
      <c r="A75" s="116" t="s">
        <v>290</v>
      </c>
      <c r="B75" s="124" t="s">
        <v>191</v>
      </c>
      <c r="C75" s="124" t="s">
        <v>485</v>
      </c>
      <c r="D75" s="124" t="s">
        <v>113</v>
      </c>
      <c r="E75" s="114" t="s">
        <v>431</v>
      </c>
      <c r="F75" s="125">
        <v>241100242462581</v>
      </c>
      <c r="G75" s="126" t="s">
        <v>486</v>
      </c>
      <c r="H75" s="127" t="s">
        <v>255</v>
      </c>
      <c r="I75" s="124" t="s">
        <v>184</v>
      </c>
      <c r="J75" s="124">
        <v>1</v>
      </c>
      <c r="K75" s="117">
        <v>5052000</v>
      </c>
      <c r="L75" s="129">
        <f t="shared" si="1"/>
        <v>5052</v>
      </c>
      <c r="M75" s="112"/>
      <c r="O75" s="112"/>
    </row>
    <row r="76" spans="1:15" s="113" customFormat="1" ht="48.75" customHeight="1" x14ac:dyDescent="0.25">
      <c r="A76" s="116" t="s">
        <v>291</v>
      </c>
      <c r="B76" s="124" t="s">
        <v>191</v>
      </c>
      <c r="C76" s="124" t="s">
        <v>487</v>
      </c>
      <c r="D76" s="124" t="s">
        <v>113</v>
      </c>
      <c r="E76" s="111" t="s">
        <v>371</v>
      </c>
      <c r="F76" s="125">
        <v>241110082327045</v>
      </c>
      <c r="G76" s="126" t="s">
        <v>488</v>
      </c>
      <c r="H76" s="127" t="s">
        <v>489</v>
      </c>
      <c r="I76" s="133" t="s">
        <v>183</v>
      </c>
      <c r="J76" s="133">
        <v>10</v>
      </c>
      <c r="K76" s="134">
        <v>1122000</v>
      </c>
      <c r="L76" s="129">
        <f t="shared" si="1"/>
        <v>11220</v>
      </c>
      <c r="M76" s="112"/>
      <c r="O76" s="112"/>
    </row>
    <row r="77" spans="1:15" s="113" customFormat="1" ht="48.75" customHeight="1" x14ac:dyDescent="0.25">
      <c r="A77" s="116" t="s">
        <v>292</v>
      </c>
      <c r="B77" s="124" t="s">
        <v>191</v>
      </c>
      <c r="C77" s="124" t="s">
        <v>490</v>
      </c>
      <c r="D77" s="124" t="s">
        <v>113</v>
      </c>
      <c r="E77" s="111" t="s">
        <v>371</v>
      </c>
      <c r="F77" s="125">
        <v>241110082327059</v>
      </c>
      <c r="G77" s="126" t="s">
        <v>491</v>
      </c>
      <c r="H77" s="127" t="s">
        <v>492</v>
      </c>
      <c r="I77" s="124" t="s">
        <v>183</v>
      </c>
      <c r="J77" s="124">
        <v>50</v>
      </c>
      <c r="K77" s="117">
        <v>57000</v>
      </c>
      <c r="L77" s="129">
        <f t="shared" si="1"/>
        <v>2850</v>
      </c>
      <c r="M77" s="112"/>
      <c r="O77" s="112"/>
    </row>
    <row r="78" spans="1:15" s="113" customFormat="1" ht="48.75" customHeight="1" x14ac:dyDescent="0.25">
      <c r="A78" s="116" t="s">
        <v>293</v>
      </c>
      <c r="B78" s="124" t="s">
        <v>191</v>
      </c>
      <c r="C78" s="124" t="s">
        <v>493</v>
      </c>
      <c r="D78" s="124" t="s">
        <v>113</v>
      </c>
      <c r="E78" s="111" t="s">
        <v>371</v>
      </c>
      <c r="F78" s="125">
        <v>241110082327036</v>
      </c>
      <c r="G78" s="126" t="s">
        <v>494</v>
      </c>
      <c r="H78" s="127" t="s">
        <v>495</v>
      </c>
      <c r="I78" s="124" t="s">
        <v>496</v>
      </c>
      <c r="J78" s="124">
        <v>1800</v>
      </c>
      <c r="K78" s="117">
        <v>1548</v>
      </c>
      <c r="L78" s="129">
        <f t="shared" si="1"/>
        <v>2786.4</v>
      </c>
      <c r="M78" s="112"/>
      <c r="O78" s="112"/>
    </row>
    <row r="79" spans="1:15" s="113" customFormat="1" ht="48.75" customHeight="1" x14ac:dyDescent="0.25">
      <c r="A79" s="116" t="s">
        <v>294</v>
      </c>
      <c r="B79" s="124" t="s">
        <v>191</v>
      </c>
      <c r="C79" s="124" t="s">
        <v>241</v>
      </c>
      <c r="D79" s="124" t="s">
        <v>113</v>
      </c>
      <c r="E79" s="114" t="s">
        <v>431</v>
      </c>
      <c r="F79" s="125">
        <v>241100242424638</v>
      </c>
      <c r="G79" s="126" t="s">
        <v>366</v>
      </c>
      <c r="H79" s="127" t="s">
        <v>251</v>
      </c>
      <c r="I79" s="124" t="s">
        <v>184</v>
      </c>
      <c r="J79" s="124">
        <v>1</v>
      </c>
      <c r="K79" s="117">
        <v>127915</v>
      </c>
      <c r="L79" s="129">
        <f t="shared" si="1"/>
        <v>127.91500000000001</v>
      </c>
      <c r="M79" s="112"/>
      <c r="O79" s="112"/>
    </row>
    <row r="80" spans="1:15" s="113" customFormat="1" ht="48.75" customHeight="1" x14ac:dyDescent="0.25">
      <c r="A80" s="116" t="s">
        <v>295</v>
      </c>
      <c r="B80" s="124" t="s">
        <v>191</v>
      </c>
      <c r="C80" s="124" t="s">
        <v>497</v>
      </c>
      <c r="D80" s="124" t="s">
        <v>113</v>
      </c>
      <c r="E80" s="114" t="s">
        <v>431</v>
      </c>
      <c r="F80" s="125">
        <v>241100242414734</v>
      </c>
      <c r="G80" s="126" t="s">
        <v>366</v>
      </c>
      <c r="H80" s="127" t="s">
        <v>251</v>
      </c>
      <c r="I80" s="124" t="s">
        <v>234</v>
      </c>
      <c r="J80" s="124">
        <v>12</v>
      </c>
      <c r="K80" s="117">
        <v>7940</v>
      </c>
      <c r="L80" s="129">
        <f t="shared" si="1"/>
        <v>95.28</v>
      </c>
      <c r="M80" s="112"/>
      <c r="O80" s="112"/>
    </row>
    <row r="81" spans="1:15" s="113" customFormat="1" ht="48.75" customHeight="1" x14ac:dyDescent="0.25">
      <c r="A81" s="116" t="s">
        <v>296</v>
      </c>
      <c r="B81" s="124" t="s">
        <v>191</v>
      </c>
      <c r="C81" s="124" t="s">
        <v>498</v>
      </c>
      <c r="D81" s="124" t="s">
        <v>113</v>
      </c>
      <c r="E81" s="130" t="s">
        <v>192</v>
      </c>
      <c r="F81" s="125">
        <v>241100102400243</v>
      </c>
      <c r="G81" s="126" t="s">
        <v>499</v>
      </c>
      <c r="H81" s="127" t="s">
        <v>252</v>
      </c>
      <c r="I81" s="124" t="s">
        <v>234</v>
      </c>
      <c r="J81" s="124">
        <v>12</v>
      </c>
      <c r="K81" s="132">
        <v>3083540</v>
      </c>
      <c r="L81" s="129">
        <f t="shared" si="1"/>
        <v>37002.480000000003</v>
      </c>
      <c r="M81" s="112"/>
      <c r="O81" s="112"/>
    </row>
    <row r="82" spans="1:15" s="113" customFormat="1" ht="54" customHeight="1" x14ac:dyDescent="0.25">
      <c r="A82" s="116" t="s">
        <v>297</v>
      </c>
      <c r="B82" s="124" t="s">
        <v>191</v>
      </c>
      <c r="C82" s="124" t="s">
        <v>238</v>
      </c>
      <c r="D82" s="124" t="s">
        <v>113</v>
      </c>
      <c r="E82" s="114" t="s">
        <v>431</v>
      </c>
      <c r="F82" s="125">
        <v>241100242400887</v>
      </c>
      <c r="G82" s="126" t="s">
        <v>366</v>
      </c>
      <c r="H82" s="127" t="s">
        <v>251</v>
      </c>
      <c r="I82" s="124" t="s">
        <v>234</v>
      </c>
      <c r="J82" s="124">
        <v>12</v>
      </c>
      <c r="K82" s="117">
        <v>15656000</v>
      </c>
      <c r="L82" s="129">
        <f t="shared" si="1"/>
        <v>187872</v>
      </c>
      <c r="M82" s="112"/>
      <c r="O82" s="112"/>
    </row>
    <row r="83" spans="1:15" s="113" customFormat="1" ht="48.75" customHeight="1" x14ac:dyDescent="0.25">
      <c r="A83" s="116" t="s">
        <v>298</v>
      </c>
      <c r="B83" s="124" t="s">
        <v>191</v>
      </c>
      <c r="C83" s="124" t="s">
        <v>537</v>
      </c>
      <c r="D83" s="124" t="s">
        <v>113</v>
      </c>
      <c r="E83" s="114" t="s">
        <v>274</v>
      </c>
      <c r="F83" s="125">
        <v>24111007242287</v>
      </c>
      <c r="G83" s="126" t="s">
        <v>500</v>
      </c>
      <c r="H83" s="127" t="s">
        <v>348</v>
      </c>
      <c r="I83" s="124" t="s">
        <v>183</v>
      </c>
      <c r="J83" s="124">
        <v>70000</v>
      </c>
      <c r="K83" s="117">
        <v>1080</v>
      </c>
      <c r="L83" s="129">
        <f t="shared" si="1"/>
        <v>75600</v>
      </c>
      <c r="M83" s="112"/>
      <c r="O83" s="112"/>
    </row>
    <row r="84" spans="1:15" s="123" customFormat="1" ht="48.75" customHeight="1" x14ac:dyDescent="0.25">
      <c r="A84" s="116" t="s">
        <v>299</v>
      </c>
      <c r="B84" s="124" t="s">
        <v>191</v>
      </c>
      <c r="C84" s="135" t="s">
        <v>275</v>
      </c>
      <c r="D84" s="124" t="s">
        <v>113</v>
      </c>
      <c r="E84" s="130" t="s">
        <v>192</v>
      </c>
      <c r="F84" s="125">
        <v>241100242525158</v>
      </c>
      <c r="G84" s="126" t="s">
        <v>501</v>
      </c>
      <c r="H84" s="127" t="s">
        <v>260</v>
      </c>
      <c r="I84" s="135" t="s">
        <v>234</v>
      </c>
      <c r="J84" s="116" t="s">
        <v>102</v>
      </c>
      <c r="K84" s="136">
        <v>16790</v>
      </c>
      <c r="L84" s="129">
        <f t="shared" si="1"/>
        <v>201.48</v>
      </c>
      <c r="M84" s="112"/>
      <c r="N84" s="113"/>
      <c r="O84" s="112"/>
    </row>
    <row r="85" spans="1:15" s="123" customFormat="1" ht="48.75" customHeight="1" x14ac:dyDescent="0.25">
      <c r="A85" s="116" t="s">
        <v>300</v>
      </c>
      <c r="B85" s="124" t="s">
        <v>191</v>
      </c>
      <c r="C85" s="135" t="s">
        <v>362</v>
      </c>
      <c r="D85" s="124" t="s">
        <v>113</v>
      </c>
      <c r="E85" s="130" t="s">
        <v>274</v>
      </c>
      <c r="F85" s="125">
        <v>24111007242128</v>
      </c>
      <c r="G85" s="126" t="s">
        <v>502</v>
      </c>
      <c r="H85" s="127" t="s">
        <v>332</v>
      </c>
      <c r="I85" s="137" t="s">
        <v>183</v>
      </c>
      <c r="J85" s="116" t="s">
        <v>92</v>
      </c>
      <c r="K85" s="132">
        <v>624000000</v>
      </c>
      <c r="L85" s="129">
        <f t="shared" si="1"/>
        <v>624000</v>
      </c>
      <c r="M85" s="112"/>
      <c r="N85" s="113"/>
      <c r="O85" s="112"/>
    </row>
    <row r="86" spans="1:15" s="123" customFormat="1" ht="48.75" customHeight="1" x14ac:dyDescent="0.25">
      <c r="A86" s="116" t="s">
        <v>301</v>
      </c>
      <c r="B86" s="124" t="s">
        <v>191</v>
      </c>
      <c r="C86" s="124" t="s">
        <v>503</v>
      </c>
      <c r="D86" s="124" t="s">
        <v>113</v>
      </c>
      <c r="E86" s="114" t="s">
        <v>431</v>
      </c>
      <c r="F86" s="125">
        <v>241100242476198</v>
      </c>
      <c r="G86" s="126" t="s">
        <v>366</v>
      </c>
      <c r="H86" s="127" t="s">
        <v>251</v>
      </c>
      <c r="I86" s="137" t="s">
        <v>234</v>
      </c>
      <c r="J86" s="116" t="s">
        <v>102</v>
      </c>
      <c r="K86" s="117">
        <v>1150000</v>
      </c>
      <c r="L86" s="129">
        <f t="shared" si="1"/>
        <v>13800</v>
      </c>
      <c r="M86" s="112"/>
      <c r="N86" s="113"/>
      <c r="O86" s="112"/>
    </row>
    <row r="87" spans="1:15" s="123" customFormat="1" ht="48.75" customHeight="1" x14ac:dyDescent="0.25">
      <c r="A87" s="116" t="s">
        <v>302</v>
      </c>
      <c r="B87" s="124" t="s">
        <v>191</v>
      </c>
      <c r="C87" s="124" t="s">
        <v>504</v>
      </c>
      <c r="D87" s="124" t="s">
        <v>113</v>
      </c>
      <c r="E87" s="114" t="s">
        <v>431</v>
      </c>
      <c r="F87" s="125">
        <v>241100242473174</v>
      </c>
      <c r="G87" s="126" t="s">
        <v>366</v>
      </c>
      <c r="H87" s="127" t="s">
        <v>251</v>
      </c>
      <c r="I87" s="137" t="s">
        <v>234</v>
      </c>
      <c r="J87" s="116" t="s">
        <v>102</v>
      </c>
      <c r="K87" s="117">
        <v>7940</v>
      </c>
      <c r="L87" s="129">
        <f t="shared" si="1"/>
        <v>95.28</v>
      </c>
      <c r="M87" s="112"/>
      <c r="N87" s="113"/>
      <c r="O87" s="112"/>
    </row>
    <row r="88" spans="1:15" s="123" customFormat="1" ht="48.75" customHeight="1" x14ac:dyDescent="0.25">
      <c r="A88" s="116" t="s">
        <v>303</v>
      </c>
      <c r="B88" s="124" t="s">
        <v>191</v>
      </c>
      <c r="C88" s="135" t="s">
        <v>246</v>
      </c>
      <c r="D88" s="124" t="s">
        <v>113</v>
      </c>
      <c r="E88" s="130" t="s">
        <v>192</v>
      </c>
      <c r="F88" s="125">
        <v>241100102464687</v>
      </c>
      <c r="G88" s="126" t="s">
        <v>338</v>
      </c>
      <c r="H88" s="127" t="s">
        <v>339</v>
      </c>
      <c r="I88" s="137" t="s">
        <v>267</v>
      </c>
      <c r="J88" s="116" t="s">
        <v>505</v>
      </c>
      <c r="K88" s="117">
        <v>1000</v>
      </c>
      <c r="L88" s="129">
        <f t="shared" si="1"/>
        <v>130000</v>
      </c>
      <c r="M88" s="112"/>
      <c r="N88" s="113"/>
      <c r="O88" s="112"/>
    </row>
    <row r="89" spans="1:15" s="123" customFormat="1" ht="48.75" customHeight="1" x14ac:dyDescent="0.25">
      <c r="A89" s="116" t="s">
        <v>305</v>
      </c>
      <c r="B89" s="124" t="s">
        <v>191</v>
      </c>
      <c r="C89" s="135" t="s">
        <v>236</v>
      </c>
      <c r="D89" s="124" t="s">
        <v>113</v>
      </c>
      <c r="E89" s="130" t="s">
        <v>192</v>
      </c>
      <c r="F89" s="125">
        <v>241100102425100</v>
      </c>
      <c r="G89" s="126" t="s">
        <v>368</v>
      </c>
      <c r="H89" s="127" t="s">
        <v>257</v>
      </c>
      <c r="I89" s="137" t="s">
        <v>243</v>
      </c>
      <c r="J89" s="116" t="s">
        <v>506</v>
      </c>
      <c r="K89" s="117">
        <v>1800</v>
      </c>
      <c r="L89" s="129">
        <f t="shared" si="1"/>
        <v>66000.600000000006</v>
      </c>
      <c r="M89" s="112"/>
      <c r="N89" s="113"/>
      <c r="O89" s="112"/>
    </row>
    <row r="90" spans="1:15" s="123" customFormat="1" ht="48.75" customHeight="1" x14ac:dyDescent="0.25">
      <c r="A90" s="116" t="s">
        <v>306</v>
      </c>
      <c r="B90" s="124" t="s">
        <v>191</v>
      </c>
      <c r="C90" s="135" t="s">
        <v>507</v>
      </c>
      <c r="D90" s="124" t="s">
        <v>113</v>
      </c>
      <c r="E90" s="130" t="s">
        <v>371</v>
      </c>
      <c r="F90" s="125">
        <v>241110082330971</v>
      </c>
      <c r="G90" s="126" t="s">
        <v>508</v>
      </c>
      <c r="H90" s="127" t="s">
        <v>509</v>
      </c>
      <c r="I90" s="137" t="s">
        <v>183</v>
      </c>
      <c r="J90" s="116" t="s">
        <v>296</v>
      </c>
      <c r="K90" s="117">
        <v>12000</v>
      </c>
      <c r="L90" s="129">
        <f t="shared" si="1"/>
        <v>900</v>
      </c>
      <c r="M90" s="112"/>
      <c r="N90" s="113"/>
      <c r="O90" s="112"/>
    </row>
    <row r="91" spans="1:15" s="123" customFormat="1" ht="48.75" customHeight="1" x14ac:dyDescent="0.25">
      <c r="A91" s="116" t="s">
        <v>307</v>
      </c>
      <c r="B91" s="124" t="s">
        <v>191</v>
      </c>
      <c r="C91" s="135" t="s">
        <v>239</v>
      </c>
      <c r="D91" s="124" t="s">
        <v>113</v>
      </c>
      <c r="E91" s="130" t="s">
        <v>192</v>
      </c>
      <c r="F91" s="125">
        <v>241100102455752</v>
      </c>
      <c r="G91" s="126" t="s">
        <v>510</v>
      </c>
      <c r="H91" s="127" t="s">
        <v>256</v>
      </c>
      <c r="I91" s="137" t="s">
        <v>240</v>
      </c>
      <c r="J91" s="116" t="s">
        <v>108</v>
      </c>
      <c r="K91" s="117">
        <v>1297000</v>
      </c>
      <c r="L91" s="129">
        <f t="shared" si="1"/>
        <v>23346</v>
      </c>
      <c r="M91" s="112"/>
      <c r="N91" s="113"/>
      <c r="O91" s="112"/>
    </row>
    <row r="92" spans="1:15" s="123" customFormat="1" ht="48.75" customHeight="1" x14ac:dyDescent="0.25">
      <c r="A92" s="116" t="s">
        <v>308</v>
      </c>
      <c r="B92" s="124" t="s">
        <v>191</v>
      </c>
      <c r="C92" s="135" t="s">
        <v>275</v>
      </c>
      <c r="D92" s="124" t="s">
        <v>113</v>
      </c>
      <c r="E92" s="130" t="s">
        <v>192</v>
      </c>
      <c r="F92" s="125">
        <v>241100102455690</v>
      </c>
      <c r="G92" s="126" t="s">
        <v>511</v>
      </c>
      <c r="H92" s="127" t="s">
        <v>261</v>
      </c>
      <c r="I92" s="116" t="s">
        <v>183</v>
      </c>
      <c r="J92" s="116" t="s">
        <v>512</v>
      </c>
      <c r="K92" s="117">
        <v>8000</v>
      </c>
      <c r="L92" s="129">
        <f t="shared" si="1"/>
        <v>48000</v>
      </c>
      <c r="M92" s="112"/>
      <c r="N92" s="113"/>
      <c r="O92" s="112"/>
    </row>
    <row r="93" spans="1:15" s="123" customFormat="1" ht="48.75" customHeight="1" x14ac:dyDescent="0.25">
      <c r="A93" s="116" t="s">
        <v>309</v>
      </c>
      <c r="B93" s="124" t="s">
        <v>191</v>
      </c>
      <c r="C93" s="124" t="s">
        <v>273</v>
      </c>
      <c r="D93" s="124" t="s">
        <v>113</v>
      </c>
      <c r="E93" s="114" t="s">
        <v>431</v>
      </c>
      <c r="F93" s="125">
        <v>241100242455604</v>
      </c>
      <c r="G93" s="126" t="s">
        <v>513</v>
      </c>
      <c r="H93" s="127" t="s">
        <v>350</v>
      </c>
      <c r="I93" s="124" t="s">
        <v>234</v>
      </c>
      <c r="J93" s="124">
        <v>12</v>
      </c>
      <c r="K93" s="117">
        <v>650000</v>
      </c>
      <c r="L93" s="129">
        <f t="shared" si="1"/>
        <v>7800</v>
      </c>
      <c r="M93" s="112"/>
      <c r="N93" s="113"/>
      <c r="O93" s="112"/>
    </row>
    <row r="94" spans="1:15" s="123" customFormat="1" ht="48.75" customHeight="1" x14ac:dyDescent="0.25">
      <c r="A94" s="116" t="s">
        <v>310</v>
      </c>
      <c r="B94" s="124" t="s">
        <v>191</v>
      </c>
      <c r="C94" s="124" t="s">
        <v>514</v>
      </c>
      <c r="D94" s="124" t="s">
        <v>113</v>
      </c>
      <c r="E94" s="111" t="s">
        <v>270</v>
      </c>
      <c r="F94" s="125"/>
      <c r="G94" s="126" t="s">
        <v>515</v>
      </c>
      <c r="H94" s="127" t="s">
        <v>361</v>
      </c>
      <c r="I94" s="124" t="s">
        <v>184</v>
      </c>
      <c r="J94" s="124">
        <v>1</v>
      </c>
      <c r="K94" s="132">
        <v>15750000</v>
      </c>
      <c r="L94" s="129">
        <f t="shared" si="1"/>
        <v>15750</v>
      </c>
      <c r="M94" s="112"/>
      <c r="N94" s="113"/>
      <c r="O94" s="112"/>
    </row>
    <row r="95" spans="1:15" s="123" customFormat="1" ht="48.75" customHeight="1" x14ac:dyDescent="0.25">
      <c r="A95" s="116" t="s">
        <v>311</v>
      </c>
      <c r="B95" s="124" t="s">
        <v>191</v>
      </c>
      <c r="C95" s="135" t="s">
        <v>516</v>
      </c>
      <c r="D95" s="124" t="s">
        <v>113</v>
      </c>
      <c r="E95" s="130" t="s">
        <v>371</v>
      </c>
      <c r="F95" s="125">
        <v>241110082331013</v>
      </c>
      <c r="G95" s="126" t="s">
        <v>517</v>
      </c>
      <c r="H95" s="127" t="s">
        <v>518</v>
      </c>
      <c r="I95" s="116" t="s">
        <v>183</v>
      </c>
      <c r="J95" s="116" t="s">
        <v>95</v>
      </c>
      <c r="K95" s="117">
        <v>398888</v>
      </c>
      <c r="L95" s="129">
        <f t="shared" si="1"/>
        <v>1595.5519999999999</v>
      </c>
      <c r="M95" s="112"/>
      <c r="N95" s="113"/>
      <c r="O95" s="112"/>
    </row>
    <row r="96" spans="1:15" s="123" customFormat="1" ht="48.75" customHeight="1" x14ac:dyDescent="0.25">
      <c r="A96" s="116" t="s">
        <v>312</v>
      </c>
      <c r="B96" s="124" t="s">
        <v>191</v>
      </c>
      <c r="C96" s="135" t="s">
        <v>519</v>
      </c>
      <c r="D96" s="124" t="s">
        <v>113</v>
      </c>
      <c r="E96" s="130" t="s">
        <v>371</v>
      </c>
      <c r="F96" s="125">
        <v>241110082330992</v>
      </c>
      <c r="G96" s="126" t="s">
        <v>520</v>
      </c>
      <c r="H96" s="127" t="s">
        <v>521</v>
      </c>
      <c r="I96" s="116" t="s">
        <v>183</v>
      </c>
      <c r="J96" s="116" t="s">
        <v>101</v>
      </c>
      <c r="K96" s="117">
        <v>78000</v>
      </c>
      <c r="L96" s="129">
        <f t="shared" si="1"/>
        <v>780</v>
      </c>
      <c r="M96" s="112"/>
      <c r="N96" s="113"/>
      <c r="O96" s="112"/>
    </row>
    <row r="97" spans="1:15" s="123" customFormat="1" ht="48.75" customHeight="1" x14ac:dyDescent="0.25">
      <c r="A97" s="116" t="s">
        <v>313</v>
      </c>
      <c r="B97" s="124" t="s">
        <v>191</v>
      </c>
      <c r="C97" s="124" t="s">
        <v>237</v>
      </c>
      <c r="D97" s="124" t="s">
        <v>113</v>
      </c>
      <c r="E97" s="114" t="s">
        <v>431</v>
      </c>
      <c r="F97" s="125">
        <v>241100242424237</v>
      </c>
      <c r="G97" s="126" t="s">
        <v>366</v>
      </c>
      <c r="H97" s="127" t="s">
        <v>251</v>
      </c>
      <c r="I97" s="116" t="s">
        <v>184</v>
      </c>
      <c r="J97" s="116" t="s">
        <v>102</v>
      </c>
      <c r="K97" s="117">
        <v>1150000</v>
      </c>
      <c r="L97" s="129">
        <f t="shared" si="1"/>
        <v>13800</v>
      </c>
      <c r="M97" s="112"/>
      <c r="N97" s="113"/>
      <c r="O97" s="112"/>
    </row>
    <row r="98" spans="1:15" s="123" customFormat="1" ht="48.75" customHeight="1" x14ac:dyDescent="0.25">
      <c r="A98" s="116" t="s">
        <v>314</v>
      </c>
      <c r="B98" s="124" t="s">
        <v>191</v>
      </c>
      <c r="C98" s="124" t="s">
        <v>522</v>
      </c>
      <c r="D98" s="124" t="s">
        <v>113</v>
      </c>
      <c r="E98" s="114" t="s">
        <v>431</v>
      </c>
      <c r="F98" s="125">
        <v>241100242424077</v>
      </c>
      <c r="G98" s="126" t="s">
        <v>366</v>
      </c>
      <c r="H98" s="127" t="s">
        <v>251</v>
      </c>
      <c r="I98" s="116" t="s">
        <v>234</v>
      </c>
      <c r="J98" s="116" t="s">
        <v>102</v>
      </c>
      <c r="K98" s="117">
        <v>1150000</v>
      </c>
      <c r="L98" s="129">
        <f t="shared" si="1"/>
        <v>13800</v>
      </c>
      <c r="M98" s="112"/>
      <c r="N98" s="113"/>
      <c r="O98" s="112"/>
    </row>
    <row r="99" spans="1:15" s="123" customFormat="1" ht="48.75" customHeight="1" x14ac:dyDescent="0.25">
      <c r="A99" s="116" t="s">
        <v>315</v>
      </c>
      <c r="B99" s="124" t="s">
        <v>191</v>
      </c>
      <c r="C99" s="124" t="s">
        <v>523</v>
      </c>
      <c r="D99" s="124" t="s">
        <v>113</v>
      </c>
      <c r="E99" s="114" t="s">
        <v>431</v>
      </c>
      <c r="F99" s="125">
        <v>241100242423922</v>
      </c>
      <c r="G99" s="126" t="s">
        <v>366</v>
      </c>
      <c r="H99" s="127" t="s">
        <v>251</v>
      </c>
      <c r="I99" s="116" t="s">
        <v>234</v>
      </c>
      <c r="J99" s="116" t="s">
        <v>102</v>
      </c>
      <c r="K99" s="117">
        <v>1150000</v>
      </c>
      <c r="L99" s="129">
        <f t="shared" si="1"/>
        <v>13800</v>
      </c>
      <c r="M99" s="112"/>
      <c r="N99" s="113"/>
      <c r="O99" s="112"/>
    </row>
    <row r="100" spans="1:15" s="123" customFormat="1" ht="48.75" customHeight="1" x14ac:dyDescent="0.25">
      <c r="A100" s="116" t="s">
        <v>316</v>
      </c>
      <c r="B100" s="124" t="s">
        <v>191</v>
      </c>
      <c r="C100" s="124" t="s">
        <v>524</v>
      </c>
      <c r="D100" s="124" t="s">
        <v>113</v>
      </c>
      <c r="E100" s="114" t="s">
        <v>431</v>
      </c>
      <c r="F100" s="125">
        <v>241100242424850</v>
      </c>
      <c r="G100" s="126" t="s">
        <v>366</v>
      </c>
      <c r="H100" s="127" t="s">
        <v>251</v>
      </c>
      <c r="I100" s="138" t="s">
        <v>234</v>
      </c>
      <c r="J100" s="116" t="s">
        <v>102</v>
      </c>
      <c r="K100" s="117">
        <v>7940</v>
      </c>
      <c r="L100" s="129">
        <f t="shared" si="1"/>
        <v>95.28</v>
      </c>
      <c r="M100" s="112"/>
      <c r="N100" s="113"/>
      <c r="O100" s="112"/>
    </row>
    <row r="101" spans="1:15" s="123" customFormat="1" ht="48.75" customHeight="1" x14ac:dyDescent="0.25">
      <c r="A101" s="116" t="s">
        <v>317</v>
      </c>
      <c r="B101" s="124" t="s">
        <v>191</v>
      </c>
      <c r="C101" s="124" t="s">
        <v>525</v>
      </c>
      <c r="D101" s="124" t="s">
        <v>113</v>
      </c>
      <c r="E101" s="114" t="s">
        <v>431</v>
      </c>
      <c r="F101" s="125">
        <v>241100242426989</v>
      </c>
      <c r="G101" s="126" t="s">
        <v>366</v>
      </c>
      <c r="H101" s="127" t="s">
        <v>251</v>
      </c>
      <c r="I101" s="138" t="s">
        <v>234</v>
      </c>
      <c r="J101" s="116" t="s">
        <v>102</v>
      </c>
      <c r="K101" s="117">
        <v>7940</v>
      </c>
      <c r="L101" s="129">
        <f t="shared" si="1"/>
        <v>95.28</v>
      </c>
      <c r="M101" s="112"/>
      <c r="N101" s="113"/>
      <c r="O101" s="112"/>
    </row>
    <row r="102" spans="1:15" s="123" customFormat="1" ht="57.75" customHeight="1" x14ac:dyDescent="0.25">
      <c r="A102" s="116" t="s">
        <v>318</v>
      </c>
      <c r="B102" s="124" t="s">
        <v>191</v>
      </c>
      <c r="C102" s="135" t="s">
        <v>340</v>
      </c>
      <c r="D102" s="124" t="s">
        <v>113</v>
      </c>
      <c r="E102" s="114" t="s">
        <v>431</v>
      </c>
      <c r="F102" s="125">
        <v>241100242422972</v>
      </c>
      <c r="G102" s="126" t="s">
        <v>366</v>
      </c>
      <c r="H102" s="127" t="s">
        <v>251</v>
      </c>
      <c r="I102" s="138" t="s">
        <v>184</v>
      </c>
      <c r="J102" s="116" t="s">
        <v>92</v>
      </c>
      <c r="K102" s="117">
        <v>3245400</v>
      </c>
      <c r="L102" s="129">
        <f t="shared" si="1"/>
        <v>3245.4</v>
      </c>
      <c r="M102" s="112"/>
      <c r="N102" s="113"/>
      <c r="O102" s="112"/>
    </row>
    <row r="103" spans="1:15" s="123" customFormat="1" ht="59.25" customHeight="1" x14ac:dyDescent="0.25">
      <c r="A103" s="116" t="s">
        <v>319</v>
      </c>
      <c r="B103" s="124" t="s">
        <v>191</v>
      </c>
      <c r="C103" s="139" t="s">
        <v>526</v>
      </c>
      <c r="D103" s="124" t="s">
        <v>113</v>
      </c>
      <c r="E103" s="130" t="s">
        <v>192</v>
      </c>
      <c r="F103" s="125">
        <v>241100102417931</v>
      </c>
      <c r="G103" s="126" t="s">
        <v>432</v>
      </c>
      <c r="H103" s="127" t="s">
        <v>253</v>
      </c>
      <c r="I103" s="138" t="s">
        <v>234</v>
      </c>
      <c r="J103" s="118" t="s">
        <v>102</v>
      </c>
      <c r="K103" s="140">
        <v>225000</v>
      </c>
      <c r="L103" s="129">
        <f t="shared" si="1"/>
        <v>2700</v>
      </c>
      <c r="M103" s="112"/>
      <c r="N103" s="113"/>
      <c r="O103" s="112"/>
    </row>
    <row r="104" spans="1:15" s="123" customFormat="1" ht="65.25" customHeight="1" x14ac:dyDescent="0.25">
      <c r="A104" s="116" t="s">
        <v>320</v>
      </c>
      <c r="B104" s="124" t="s">
        <v>191</v>
      </c>
      <c r="C104" s="139" t="s">
        <v>527</v>
      </c>
      <c r="D104" s="124" t="s">
        <v>113</v>
      </c>
      <c r="E104" s="130" t="s">
        <v>192</v>
      </c>
      <c r="F104" s="125">
        <v>241100102417835</v>
      </c>
      <c r="G104" s="126" t="s">
        <v>432</v>
      </c>
      <c r="H104" s="127" t="s">
        <v>253</v>
      </c>
      <c r="I104" s="138" t="s">
        <v>234</v>
      </c>
      <c r="J104" s="118" t="s">
        <v>102</v>
      </c>
      <c r="K104" s="140">
        <v>225000</v>
      </c>
      <c r="L104" s="129">
        <f t="shared" si="1"/>
        <v>2700</v>
      </c>
      <c r="M104" s="112"/>
      <c r="N104" s="113"/>
      <c r="O104" s="112"/>
    </row>
    <row r="105" spans="1:15" s="123" customFormat="1" ht="48.75" customHeight="1" x14ac:dyDescent="0.25">
      <c r="A105" s="116" t="s">
        <v>321</v>
      </c>
      <c r="B105" s="124" t="s">
        <v>191</v>
      </c>
      <c r="C105" s="135" t="s">
        <v>528</v>
      </c>
      <c r="D105" s="124" t="s">
        <v>113</v>
      </c>
      <c r="E105" s="114" t="s">
        <v>431</v>
      </c>
      <c r="F105" s="125">
        <v>241100242414600</v>
      </c>
      <c r="G105" s="126" t="s">
        <v>366</v>
      </c>
      <c r="H105" s="127" t="s">
        <v>251</v>
      </c>
      <c r="I105" s="118" t="s">
        <v>234</v>
      </c>
      <c r="J105" s="118" t="s">
        <v>102</v>
      </c>
      <c r="K105" s="140">
        <v>1100000</v>
      </c>
      <c r="L105" s="129">
        <f t="shared" si="1"/>
        <v>13200</v>
      </c>
      <c r="M105" s="112"/>
      <c r="N105" s="113"/>
      <c r="O105" s="112"/>
    </row>
    <row r="106" spans="1:15" s="123" customFormat="1" ht="48.75" customHeight="1" x14ac:dyDescent="0.25">
      <c r="A106" s="116" t="s">
        <v>322</v>
      </c>
      <c r="B106" s="124" t="s">
        <v>191</v>
      </c>
      <c r="C106" s="135" t="s">
        <v>529</v>
      </c>
      <c r="D106" s="124" t="s">
        <v>113</v>
      </c>
      <c r="E106" s="114" t="s">
        <v>431</v>
      </c>
      <c r="F106" s="125">
        <v>241100242403092</v>
      </c>
      <c r="G106" s="126" t="s">
        <v>366</v>
      </c>
      <c r="H106" s="127" t="s">
        <v>251</v>
      </c>
      <c r="I106" s="118" t="s">
        <v>234</v>
      </c>
      <c r="J106" s="118" t="s">
        <v>102</v>
      </c>
      <c r="K106" s="140">
        <v>1150000</v>
      </c>
      <c r="L106" s="129">
        <f t="shared" si="1"/>
        <v>13800</v>
      </c>
      <c r="M106" s="112"/>
      <c r="N106" s="113"/>
      <c r="O106" s="112"/>
    </row>
    <row r="107" spans="1:15" s="123" customFormat="1" ht="48.75" customHeight="1" x14ac:dyDescent="0.25">
      <c r="A107" s="116" t="s">
        <v>324</v>
      </c>
      <c r="B107" s="124" t="s">
        <v>191</v>
      </c>
      <c r="C107" s="135" t="s">
        <v>530</v>
      </c>
      <c r="D107" s="124" t="s">
        <v>113</v>
      </c>
      <c r="E107" s="114" t="s">
        <v>431</v>
      </c>
      <c r="F107" s="125">
        <v>241100242403826</v>
      </c>
      <c r="G107" s="126" t="s">
        <v>366</v>
      </c>
      <c r="H107" s="127" t="s">
        <v>251</v>
      </c>
      <c r="I107" s="118" t="s">
        <v>234</v>
      </c>
      <c r="J107" s="118" t="s">
        <v>102</v>
      </c>
      <c r="K107" s="140">
        <v>15880</v>
      </c>
      <c r="L107" s="129">
        <f t="shared" si="1"/>
        <v>190.56</v>
      </c>
      <c r="M107" s="112"/>
      <c r="N107" s="113"/>
      <c r="O107" s="112"/>
    </row>
    <row r="108" spans="1:15" s="123" customFormat="1" ht="48.75" customHeight="1" x14ac:dyDescent="0.25">
      <c r="A108" s="116" t="s">
        <v>325</v>
      </c>
      <c r="B108" s="124" t="s">
        <v>191</v>
      </c>
      <c r="C108" s="135" t="s">
        <v>531</v>
      </c>
      <c r="D108" s="124" t="s">
        <v>113</v>
      </c>
      <c r="E108" s="114" t="s">
        <v>431</v>
      </c>
      <c r="F108" s="125">
        <v>241100242403188</v>
      </c>
      <c r="G108" s="126" t="s">
        <v>366</v>
      </c>
      <c r="H108" s="127" t="s">
        <v>251</v>
      </c>
      <c r="I108" s="118" t="s">
        <v>234</v>
      </c>
      <c r="J108" s="118" t="s">
        <v>102</v>
      </c>
      <c r="K108" s="140">
        <v>1150000</v>
      </c>
      <c r="L108" s="129">
        <f t="shared" si="1"/>
        <v>13800</v>
      </c>
      <c r="M108" s="112"/>
      <c r="N108" s="113"/>
      <c r="O108" s="112"/>
    </row>
    <row r="109" spans="1:15" s="123" customFormat="1" ht="49.5" customHeight="1" x14ac:dyDescent="0.25">
      <c r="A109" s="116" t="s">
        <v>329</v>
      </c>
      <c r="B109" s="124" t="s">
        <v>191</v>
      </c>
      <c r="C109" s="135" t="s">
        <v>532</v>
      </c>
      <c r="D109" s="124" t="s">
        <v>113</v>
      </c>
      <c r="E109" s="114" t="s">
        <v>431</v>
      </c>
      <c r="F109" s="125">
        <v>241100242401109</v>
      </c>
      <c r="G109" s="126" t="s">
        <v>366</v>
      </c>
      <c r="H109" s="127" t="s">
        <v>251</v>
      </c>
      <c r="I109" s="118" t="s">
        <v>234</v>
      </c>
      <c r="J109" s="118" t="s">
        <v>102</v>
      </c>
      <c r="K109" s="140">
        <v>1048379</v>
      </c>
      <c r="L109" s="129">
        <f t="shared" si="1"/>
        <v>12580.548000000001</v>
      </c>
      <c r="M109" s="112"/>
      <c r="N109" s="113"/>
      <c r="O109" s="112"/>
    </row>
    <row r="110" spans="1:15" s="121" customFormat="1" ht="36.75" customHeight="1" x14ac:dyDescent="0.35">
      <c r="A110" s="141"/>
      <c r="B110" s="142"/>
      <c r="C110" s="143"/>
      <c r="D110" s="142"/>
      <c r="E110" s="144"/>
      <c r="F110" s="119"/>
      <c r="G110" s="144"/>
      <c r="H110" s="120"/>
      <c r="I110" s="142"/>
      <c r="J110" s="142"/>
      <c r="K110" s="142"/>
      <c r="L110" s="145">
        <f>SUM(L7:L109)</f>
        <v>6529119.904817123</v>
      </c>
      <c r="M110" s="146"/>
    </row>
    <row r="111" spans="1:15" s="121" customFormat="1" x14ac:dyDescent="0.25">
      <c r="B111" s="122"/>
      <c r="D111" s="122"/>
      <c r="E111" s="122"/>
      <c r="F111" s="122"/>
      <c r="G111" s="122"/>
      <c r="H111" s="122"/>
      <c r="I111" s="122"/>
      <c r="J111" s="122"/>
      <c r="K111" s="122"/>
      <c r="L111" s="147"/>
    </row>
  </sheetData>
  <mergeCells count="14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</mergeCells>
  <phoneticPr fontId="41" type="noConversion"/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topLeftCell="A4" zoomScale="70" zoomScaleNormal="70" zoomScaleSheetLayoutView="85" workbookViewId="0">
      <selection activeCell="B7" sqref="B7:H7"/>
    </sheetView>
  </sheetViews>
  <sheetFormatPr defaultColWidth="9.140625" defaultRowHeight="18.75" x14ac:dyDescent="0.25"/>
  <cols>
    <col min="1" max="1" width="8.140625" style="5" customWidth="1"/>
    <col min="2" max="2" width="14.28515625" style="22" customWidth="1"/>
    <col min="3" max="3" width="43" style="5" customWidth="1"/>
    <col min="4" max="4" width="26.85546875" style="22" customWidth="1"/>
    <col min="5" max="5" width="23.7109375" style="22" customWidth="1"/>
    <col min="6" max="6" width="26.5703125" style="22" customWidth="1"/>
    <col min="7" max="7" width="18.5703125" style="22" customWidth="1"/>
    <col min="8" max="8" width="21.7109375" style="22" customWidth="1"/>
    <col min="9" max="9" width="16.7109375" style="5" customWidth="1"/>
    <col min="10" max="12" width="15.7109375" style="5" customWidth="1"/>
    <col min="13" max="16" width="18.7109375" style="5" customWidth="1"/>
    <col min="17" max="22" width="15.7109375" style="5" customWidth="1"/>
    <col min="23" max="16384" width="9.140625" style="5"/>
  </cols>
  <sheetData>
    <row r="1" spans="1:13" ht="93.75" customHeight="1" x14ac:dyDescent="0.25">
      <c r="B1" s="156"/>
      <c r="F1" s="166" t="s">
        <v>86</v>
      </c>
      <c r="G1" s="166"/>
      <c r="H1" s="166"/>
    </row>
    <row r="2" spans="1:13" x14ac:dyDescent="0.25">
      <c r="H2" s="44"/>
    </row>
    <row r="3" spans="1:13" ht="81.75" customHeight="1" x14ac:dyDescent="0.25">
      <c r="A3" s="163" t="s">
        <v>536</v>
      </c>
      <c r="B3" s="163"/>
      <c r="C3" s="163"/>
      <c r="D3" s="163"/>
      <c r="E3" s="163"/>
      <c r="F3" s="163"/>
      <c r="G3" s="163"/>
      <c r="H3" s="163"/>
      <c r="I3" s="21"/>
      <c r="J3" s="21"/>
      <c r="K3" s="21"/>
      <c r="L3" s="21"/>
    </row>
    <row r="4" spans="1:13" x14ac:dyDescent="0.25">
      <c r="H4" s="10"/>
    </row>
    <row r="5" spans="1:13" ht="45" customHeight="1" x14ac:dyDescent="0.25">
      <c r="A5" s="199" t="s">
        <v>13</v>
      </c>
      <c r="B5" s="199" t="s">
        <v>14</v>
      </c>
      <c r="C5" s="199" t="s">
        <v>54</v>
      </c>
      <c r="D5" s="199" t="s">
        <v>32</v>
      </c>
      <c r="E5" s="199" t="s">
        <v>10</v>
      </c>
      <c r="F5" s="172" t="s">
        <v>55</v>
      </c>
      <c r="G5" s="172"/>
      <c r="H5" s="199" t="s">
        <v>69</v>
      </c>
      <c r="M5" s="23"/>
    </row>
    <row r="6" spans="1:13" ht="126.75" customHeight="1" x14ac:dyDescent="0.25">
      <c r="A6" s="200"/>
      <c r="B6" s="200"/>
      <c r="C6" s="200"/>
      <c r="D6" s="200"/>
      <c r="E6" s="200"/>
      <c r="F6" s="38" t="s">
        <v>61</v>
      </c>
      <c r="G6" s="38" t="s">
        <v>64</v>
      </c>
      <c r="H6" s="200"/>
    </row>
    <row r="7" spans="1:13" ht="48" customHeight="1" x14ac:dyDescent="0.25">
      <c r="A7" s="24"/>
      <c r="B7" s="201" t="s">
        <v>535</v>
      </c>
      <c r="C7" s="202"/>
      <c r="D7" s="202"/>
      <c r="E7" s="202"/>
      <c r="F7" s="202"/>
      <c r="G7" s="202"/>
      <c r="H7" s="203"/>
    </row>
    <row r="8" spans="1:13" ht="78.75" customHeight="1" x14ac:dyDescent="0.25">
      <c r="A8" s="88"/>
      <c r="B8" s="88"/>
      <c r="C8" s="84"/>
      <c r="D8" s="84"/>
      <c r="E8" s="92"/>
      <c r="F8" s="83"/>
      <c r="G8" s="88"/>
      <c r="H8" s="91"/>
    </row>
    <row r="9" spans="1:13" ht="76.5" customHeight="1" x14ac:dyDescent="0.25">
      <c r="A9" s="88"/>
      <c r="B9" s="88"/>
      <c r="C9" s="84"/>
      <c r="D9" s="84"/>
      <c r="E9" s="92"/>
      <c r="F9" s="83"/>
      <c r="G9" s="88"/>
      <c r="H9" s="91"/>
    </row>
    <row r="10" spans="1:13" ht="84.75" customHeight="1" x14ac:dyDescent="0.25">
      <c r="A10" s="88"/>
      <c r="B10" s="88"/>
      <c r="C10" s="84"/>
      <c r="D10" s="84"/>
      <c r="E10" s="92"/>
      <c r="F10" s="83"/>
      <c r="G10" s="88"/>
      <c r="H10" s="91"/>
    </row>
    <row r="11" spans="1:13" ht="84.75" customHeight="1" x14ac:dyDescent="0.25">
      <c r="A11" s="88"/>
      <c r="B11" s="88"/>
      <c r="C11" s="84"/>
      <c r="D11" s="84"/>
      <c r="E11" s="92"/>
      <c r="F11" s="83"/>
      <c r="G11" s="88"/>
      <c r="H11" s="91"/>
    </row>
    <row r="12" spans="1:13" x14ac:dyDescent="0.25">
      <c r="B12" s="198" t="s">
        <v>80</v>
      </c>
      <c r="C12" s="198"/>
      <c r="D12" s="198"/>
      <c r="E12" s="198"/>
      <c r="F12" s="198"/>
      <c r="G12" s="198"/>
      <c r="H12" s="198"/>
    </row>
  </sheetData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55"/>
    <col min="2" max="2" width="27.7109375" style="57" customWidth="1"/>
    <col min="3" max="3" width="15.140625" style="56" customWidth="1"/>
    <col min="4" max="4" width="20.28515625" style="34" customWidth="1"/>
    <col min="5" max="5" width="26.42578125" style="34" customWidth="1"/>
    <col min="6" max="7" width="19.140625" style="34" customWidth="1"/>
    <col min="8" max="8" width="18.140625" style="34" customWidth="1"/>
    <col min="9" max="16384" width="9.140625" style="34"/>
  </cols>
  <sheetData>
    <row r="1" spans="1:16" ht="60.75" customHeight="1" x14ac:dyDescent="0.25">
      <c r="F1" s="180" t="s">
        <v>126</v>
      </c>
      <c r="G1" s="160"/>
      <c r="H1" s="160"/>
    </row>
    <row r="2" spans="1:16" x14ac:dyDescent="0.25">
      <c r="F2" s="160"/>
      <c r="G2" s="160"/>
      <c r="H2" s="160"/>
    </row>
    <row r="3" spans="1:16" ht="46.5" customHeight="1" x14ac:dyDescent="0.25">
      <c r="A3" s="207" t="s">
        <v>125</v>
      </c>
      <c r="B3" s="207"/>
      <c r="C3" s="207"/>
      <c r="D3" s="207"/>
      <c r="E3" s="207"/>
      <c r="F3" s="207"/>
      <c r="G3" s="207"/>
      <c r="H3" s="207"/>
    </row>
    <row r="4" spans="1:16" x14ac:dyDescent="0.25">
      <c r="H4" s="67"/>
    </row>
    <row r="5" spans="1:16" s="45" customFormat="1" ht="43.5" customHeight="1" x14ac:dyDescent="0.25">
      <c r="A5" s="204" t="s">
        <v>13</v>
      </c>
      <c r="B5" s="204" t="s">
        <v>124</v>
      </c>
      <c r="C5" s="204" t="s">
        <v>123</v>
      </c>
      <c r="D5" s="208" t="s">
        <v>122</v>
      </c>
      <c r="E5" s="209"/>
      <c r="F5" s="204" t="s">
        <v>121</v>
      </c>
      <c r="G5" s="204" t="s">
        <v>120</v>
      </c>
      <c r="H5" s="204" t="s">
        <v>119</v>
      </c>
    </row>
    <row r="6" spans="1:16" s="45" customFormat="1" ht="105" customHeight="1" x14ac:dyDescent="0.25">
      <c r="A6" s="205"/>
      <c r="B6" s="205"/>
      <c r="C6" s="205"/>
      <c r="D6" s="66" t="s">
        <v>118</v>
      </c>
      <c r="E6" s="66" t="s">
        <v>117</v>
      </c>
      <c r="F6" s="205"/>
      <c r="G6" s="205"/>
      <c r="H6" s="205"/>
    </row>
    <row r="7" spans="1:16" x14ac:dyDescent="0.25">
      <c r="A7" s="61">
        <v>1</v>
      </c>
      <c r="B7" s="64"/>
      <c r="C7" s="65"/>
      <c r="D7" s="62"/>
      <c r="E7" s="62"/>
      <c r="F7" s="62"/>
      <c r="G7" s="62"/>
      <c r="H7" s="62"/>
    </row>
    <row r="8" spans="1:16" x14ac:dyDescent="0.25">
      <c r="A8" s="61">
        <f>+A7+1</f>
        <v>2</v>
      </c>
      <c r="B8" s="64"/>
      <c r="C8" s="63"/>
      <c r="D8" s="62"/>
      <c r="E8" s="62"/>
      <c r="F8" s="62"/>
      <c r="G8" s="62"/>
      <c r="H8" s="62"/>
    </row>
    <row r="9" spans="1:16" x14ac:dyDescent="0.25">
      <c r="A9" s="61">
        <f>+A8+1</f>
        <v>3</v>
      </c>
      <c r="B9" s="64"/>
      <c r="C9" s="63"/>
      <c r="D9" s="62"/>
      <c r="E9" s="62"/>
      <c r="F9" s="62"/>
      <c r="G9" s="62"/>
      <c r="H9" s="62"/>
    </row>
    <row r="10" spans="1:16" x14ac:dyDescent="0.25">
      <c r="A10" s="61">
        <f>+A9+1</f>
        <v>4</v>
      </c>
      <c r="B10" s="60"/>
      <c r="C10" s="59"/>
      <c r="D10" s="58"/>
      <c r="E10" s="58"/>
      <c r="F10" s="58"/>
      <c r="G10" s="58"/>
      <c r="H10" s="58"/>
    </row>
    <row r="11" spans="1:16" x14ac:dyDescent="0.25">
      <c r="A11" s="61">
        <f>+A10+1</f>
        <v>5</v>
      </c>
      <c r="B11" s="60"/>
      <c r="C11" s="59"/>
      <c r="D11" s="58"/>
      <c r="E11" s="58"/>
      <c r="F11" s="58"/>
      <c r="G11" s="58"/>
      <c r="H11" s="58"/>
    </row>
    <row r="12" spans="1:16" x14ac:dyDescent="0.25">
      <c r="A12" s="61">
        <f>+A11+1</f>
        <v>6</v>
      </c>
      <c r="B12" s="60"/>
      <c r="C12" s="59"/>
      <c r="D12" s="58"/>
      <c r="E12" s="58"/>
      <c r="F12" s="58"/>
      <c r="G12" s="58"/>
      <c r="H12" s="58"/>
    </row>
    <row r="14" spans="1:16" ht="18.75" x14ac:dyDescent="0.25">
      <c r="A14" s="206" t="s">
        <v>116</v>
      </c>
      <c r="B14" s="206"/>
      <c r="C14" s="206"/>
      <c r="D14" s="206"/>
      <c r="E14" s="206"/>
      <c r="F14" s="206"/>
      <c r="G14" s="206"/>
      <c r="H14" s="206"/>
      <c r="I14" s="35"/>
      <c r="J14" s="35"/>
      <c r="K14" s="35"/>
      <c r="L14" s="35"/>
      <c r="M14" s="35"/>
      <c r="N14" s="35"/>
      <c r="O14" s="35"/>
      <c r="P14" s="35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55"/>
    <col min="2" max="2" width="35" style="57" customWidth="1"/>
    <col min="3" max="3" width="12.85546875" style="57" customWidth="1"/>
    <col min="4" max="5" width="12.85546875" style="56" customWidth="1"/>
    <col min="6" max="6" width="17.28515625" style="34" customWidth="1"/>
    <col min="7" max="7" width="17.140625" style="34" customWidth="1"/>
    <col min="8" max="10" width="15" style="34" customWidth="1"/>
    <col min="11" max="11" width="16.140625" style="34" customWidth="1"/>
    <col min="12" max="16384" width="9.140625" style="34"/>
  </cols>
  <sheetData>
    <row r="1" spans="1:11" ht="73.5" customHeight="1" x14ac:dyDescent="0.25">
      <c r="H1" s="158" t="s">
        <v>127</v>
      </c>
      <c r="I1" s="159"/>
      <c r="J1" s="159"/>
      <c r="K1" s="159"/>
    </row>
    <row r="2" spans="1:11" ht="70.150000000000006" customHeight="1" x14ac:dyDescent="0.25">
      <c r="A2" s="207" t="s">
        <v>128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25">
      <c r="K3" s="67"/>
    </row>
    <row r="4" spans="1:11" s="45" customFormat="1" ht="33" customHeight="1" x14ac:dyDescent="0.25">
      <c r="A4" s="204" t="s">
        <v>13</v>
      </c>
      <c r="B4" s="204" t="s">
        <v>129</v>
      </c>
      <c r="C4" s="204" t="s">
        <v>130</v>
      </c>
      <c r="D4" s="204" t="s">
        <v>131</v>
      </c>
      <c r="E4" s="204" t="s">
        <v>132</v>
      </c>
      <c r="F4" s="208" t="s">
        <v>122</v>
      </c>
      <c r="G4" s="209"/>
      <c r="H4" s="204" t="s">
        <v>133</v>
      </c>
      <c r="I4" s="204" t="s">
        <v>120</v>
      </c>
      <c r="J4" s="204" t="s">
        <v>134</v>
      </c>
      <c r="K4" s="204" t="s">
        <v>135</v>
      </c>
    </row>
    <row r="5" spans="1:11" s="45" customFormat="1" ht="105.75" customHeight="1" x14ac:dyDescent="0.25">
      <c r="A5" s="205"/>
      <c r="B5" s="205"/>
      <c r="C5" s="205"/>
      <c r="D5" s="205"/>
      <c r="E5" s="205"/>
      <c r="F5" s="66" t="s">
        <v>136</v>
      </c>
      <c r="G5" s="66" t="s">
        <v>117</v>
      </c>
      <c r="H5" s="205"/>
      <c r="I5" s="205"/>
      <c r="J5" s="205"/>
      <c r="K5" s="205"/>
    </row>
    <row r="6" spans="1:11" ht="19.5" customHeight="1" x14ac:dyDescent="0.25">
      <c r="A6" s="68" t="s">
        <v>137</v>
      </c>
      <c r="B6" s="69" t="s">
        <v>138</v>
      </c>
      <c r="C6" s="64"/>
      <c r="D6" s="65"/>
      <c r="E6" s="65"/>
      <c r="F6" s="62"/>
      <c r="G6" s="62"/>
      <c r="H6" s="62"/>
      <c r="I6" s="62"/>
      <c r="J6" s="62"/>
      <c r="K6" s="62"/>
    </row>
    <row r="7" spans="1:11" ht="19.5" customHeight="1" x14ac:dyDescent="0.25">
      <c r="A7" s="68"/>
      <c r="B7" s="69"/>
      <c r="C7" s="64"/>
      <c r="D7" s="65"/>
      <c r="E7" s="65"/>
      <c r="F7" s="62"/>
      <c r="G7" s="62"/>
      <c r="H7" s="62"/>
      <c r="I7" s="62"/>
      <c r="J7" s="62"/>
      <c r="K7" s="62"/>
    </row>
    <row r="8" spans="1:11" ht="19.5" customHeight="1" x14ac:dyDescent="0.25">
      <c r="A8" s="68"/>
      <c r="B8" s="69"/>
      <c r="C8" s="64"/>
      <c r="D8" s="65"/>
      <c r="E8" s="65"/>
      <c r="F8" s="62"/>
      <c r="G8" s="62"/>
      <c r="H8" s="62"/>
      <c r="I8" s="62"/>
      <c r="J8" s="62"/>
      <c r="K8" s="62"/>
    </row>
    <row r="9" spans="1:11" ht="19.5" customHeight="1" x14ac:dyDescent="0.25">
      <c r="A9" s="68" t="s">
        <v>139</v>
      </c>
      <c r="B9" s="69" t="s">
        <v>140</v>
      </c>
      <c r="C9" s="64"/>
      <c r="D9" s="65"/>
      <c r="E9" s="65"/>
      <c r="F9" s="62"/>
      <c r="G9" s="62"/>
      <c r="H9" s="62"/>
      <c r="I9" s="62"/>
      <c r="J9" s="62"/>
      <c r="K9" s="62"/>
    </row>
    <row r="10" spans="1:11" ht="19.5" customHeight="1" x14ac:dyDescent="0.25">
      <c r="A10" s="68"/>
      <c r="B10" s="69"/>
      <c r="C10" s="64"/>
      <c r="D10" s="65"/>
      <c r="E10" s="65"/>
      <c r="F10" s="62"/>
      <c r="G10" s="62"/>
      <c r="H10" s="62"/>
      <c r="I10" s="62"/>
      <c r="J10" s="62"/>
      <c r="K10" s="62"/>
    </row>
    <row r="11" spans="1:11" ht="19.5" customHeight="1" x14ac:dyDescent="0.25">
      <c r="A11" s="68"/>
      <c r="B11" s="69"/>
      <c r="C11" s="64"/>
      <c r="D11" s="65"/>
      <c r="E11" s="65"/>
      <c r="F11" s="62"/>
      <c r="G11" s="62"/>
      <c r="H11" s="62"/>
      <c r="I11" s="62"/>
      <c r="J11" s="62"/>
      <c r="K11" s="62"/>
    </row>
    <row r="12" spans="1:11" ht="19.5" customHeight="1" x14ac:dyDescent="0.25">
      <c r="A12" s="68" t="s">
        <v>141</v>
      </c>
      <c r="B12" s="69" t="s">
        <v>142</v>
      </c>
      <c r="C12" s="64"/>
      <c r="D12" s="65"/>
      <c r="E12" s="65"/>
      <c r="F12" s="62"/>
      <c r="G12" s="62"/>
      <c r="H12" s="62"/>
      <c r="I12" s="62"/>
      <c r="J12" s="62"/>
      <c r="K12" s="62"/>
    </row>
    <row r="13" spans="1:11" ht="19.5" customHeight="1" x14ac:dyDescent="0.25">
      <c r="A13" s="68"/>
      <c r="B13" s="69"/>
      <c r="C13" s="64"/>
      <c r="D13" s="65"/>
      <c r="E13" s="65"/>
      <c r="F13" s="62"/>
      <c r="G13" s="62"/>
      <c r="H13" s="62"/>
      <c r="I13" s="62"/>
      <c r="J13" s="62"/>
      <c r="K13" s="62"/>
    </row>
    <row r="14" spans="1:11" ht="19.5" customHeight="1" x14ac:dyDescent="0.25">
      <c r="A14" s="68"/>
      <c r="B14" s="69"/>
      <c r="C14" s="64"/>
      <c r="D14" s="65"/>
      <c r="E14" s="65"/>
      <c r="F14" s="62"/>
      <c r="G14" s="62"/>
      <c r="H14" s="62"/>
      <c r="I14" s="62"/>
      <c r="J14" s="62"/>
      <c r="K14" s="62"/>
    </row>
    <row r="15" spans="1:11" ht="30" customHeight="1" x14ac:dyDescent="0.25">
      <c r="A15" s="68" t="s">
        <v>143</v>
      </c>
      <c r="B15" s="69" t="s">
        <v>144</v>
      </c>
      <c r="C15" s="64"/>
      <c r="D15" s="65"/>
      <c r="E15" s="65"/>
      <c r="F15" s="62"/>
      <c r="G15" s="62"/>
      <c r="H15" s="62"/>
      <c r="I15" s="62"/>
      <c r="J15" s="62"/>
      <c r="K15" s="62"/>
    </row>
    <row r="16" spans="1:11" ht="19.5" customHeight="1" x14ac:dyDescent="0.25">
      <c r="A16" s="68"/>
      <c r="B16" s="69"/>
      <c r="C16" s="64"/>
      <c r="D16" s="65"/>
      <c r="E16" s="65"/>
      <c r="F16" s="62"/>
      <c r="G16" s="62"/>
      <c r="H16" s="62"/>
      <c r="I16" s="62"/>
      <c r="J16" s="62"/>
      <c r="K16" s="62"/>
    </row>
    <row r="17" spans="1:11" ht="19.5" customHeight="1" x14ac:dyDescent="0.25">
      <c r="A17" s="68"/>
      <c r="B17" s="69"/>
      <c r="C17" s="64"/>
      <c r="D17" s="65"/>
      <c r="E17" s="65"/>
      <c r="F17" s="62"/>
      <c r="G17" s="62"/>
      <c r="H17" s="62"/>
      <c r="I17" s="62"/>
      <c r="J17" s="62"/>
      <c r="K17" s="62"/>
    </row>
    <row r="18" spans="1:11" ht="19.5" customHeight="1" x14ac:dyDescent="0.25">
      <c r="A18" s="68" t="s">
        <v>145</v>
      </c>
      <c r="B18" s="69" t="s">
        <v>146</v>
      </c>
      <c r="C18" s="64"/>
      <c r="D18" s="65"/>
      <c r="E18" s="65"/>
      <c r="F18" s="62"/>
      <c r="G18" s="62"/>
      <c r="H18" s="62"/>
      <c r="I18" s="62"/>
      <c r="J18" s="62"/>
      <c r="K18" s="62"/>
    </row>
    <row r="19" spans="1:11" ht="19.5" customHeight="1" x14ac:dyDescent="0.25">
      <c r="A19" s="68"/>
      <c r="B19" s="69"/>
      <c r="C19" s="64"/>
      <c r="D19" s="65"/>
      <c r="E19" s="65"/>
      <c r="F19" s="62"/>
      <c r="G19" s="62"/>
      <c r="H19" s="62"/>
      <c r="I19" s="62"/>
      <c r="J19" s="62"/>
      <c r="K19" s="62"/>
    </row>
    <row r="20" spans="1:11" ht="19.5" customHeight="1" x14ac:dyDescent="0.25">
      <c r="A20" s="68"/>
      <c r="B20" s="69"/>
      <c r="C20" s="64"/>
      <c r="D20" s="65"/>
      <c r="E20" s="65"/>
      <c r="F20" s="62"/>
      <c r="G20" s="62"/>
      <c r="H20" s="62"/>
      <c r="I20" s="62"/>
      <c r="J20" s="62"/>
      <c r="K20" s="62"/>
    </row>
    <row r="21" spans="1:11" ht="19.5" customHeight="1" x14ac:dyDescent="0.25">
      <c r="A21" s="68" t="s">
        <v>147</v>
      </c>
      <c r="B21" s="69" t="s">
        <v>148</v>
      </c>
      <c r="C21" s="64"/>
      <c r="D21" s="65"/>
      <c r="E21" s="65"/>
      <c r="F21" s="62"/>
      <c r="G21" s="62"/>
      <c r="H21" s="62"/>
      <c r="I21" s="62"/>
      <c r="J21" s="62"/>
      <c r="K21" s="62"/>
    </row>
    <row r="22" spans="1:11" ht="19.5" customHeight="1" x14ac:dyDescent="0.25">
      <c r="A22" s="61"/>
      <c r="B22" s="69"/>
      <c r="C22" s="64"/>
      <c r="D22" s="65"/>
      <c r="E22" s="65"/>
      <c r="F22" s="62"/>
      <c r="G22" s="62"/>
      <c r="H22" s="62"/>
      <c r="I22" s="62"/>
      <c r="J22" s="62"/>
      <c r="K22" s="62"/>
    </row>
    <row r="23" spans="1:11" ht="19.5" customHeight="1" x14ac:dyDescent="0.25">
      <c r="A23" s="61"/>
      <c r="B23" s="64"/>
      <c r="C23" s="64"/>
      <c r="D23" s="63"/>
      <c r="E23" s="63"/>
      <c r="F23" s="62"/>
      <c r="G23" s="62"/>
      <c r="H23" s="62"/>
      <c r="I23" s="62"/>
      <c r="J23" s="62"/>
      <c r="K23" s="62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4"/>
    <col min="2" max="2" width="18.140625" style="34" customWidth="1"/>
    <col min="3" max="3" width="34.140625" style="34" customWidth="1"/>
    <col min="4" max="4" width="22.85546875" style="34" customWidth="1"/>
    <col min="5" max="6" width="25.5703125" style="34" customWidth="1"/>
    <col min="7" max="16384" width="9.140625" style="34"/>
  </cols>
  <sheetData>
    <row r="1" spans="1:18" ht="77.25" customHeight="1" x14ac:dyDescent="0.25">
      <c r="E1" s="158" t="s">
        <v>149</v>
      </c>
      <c r="F1" s="159"/>
    </row>
    <row r="3" spans="1:18" ht="48" customHeight="1" x14ac:dyDescent="0.25">
      <c r="A3" s="210" t="s">
        <v>150</v>
      </c>
      <c r="B3" s="210"/>
      <c r="C3" s="210"/>
      <c r="D3" s="210"/>
      <c r="E3" s="210"/>
      <c r="F3" s="210"/>
      <c r="G3" s="70"/>
      <c r="H3" s="70"/>
      <c r="I3" s="70"/>
    </row>
    <row r="5" spans="1:18" ht="28.5" x14ac:dyDescent="0.25">
      <c r="A5" s="68" t="s">
        <v>13</v>
      </c>
      <c r="B5" s="68" t="s">
        <v>151</v>
      </c>
      <c r="C5" s="68" t="s">
        <v>152</v>
      </c>
      <c r="D5" s="68" t="s">
        <v>153</v>
      </c>
      <c r="E5" s="68" t="s">
        <v>154</v>
      </c>
      <c r="F5" s="68" t="s">
        <v>155</v>
      </c>
      <c r="G5" s="55"/>
      <c r="H5" s="55"/>
      <c r="I5" s="55"/>
      <c r="J5" s="71"/>
      <c r="K5" s="71"/>
      <c r="L5" s="71"/>
      <c r="M5" s="71"/>
      <c r="N5" s="71"/>
      <c r="O5" s="71"/>
      <c r="P5" s="71"/>
      <c r="Q5" s="71"/>
      <c r="R5" s="71"/>
    </row>
    <row r="6" spans="1:18" x14ac:dyDescent="0.25">
      <c r="A6" s="72"/>
      <c r="B6" s="72"/>
      <c r="C6" s="72"/>
      <c r="D6" s="58"/>
      <c r="E6" s="58"/>
      <c r="F6" s="58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x14ac:dyDescent="0.25">
      <c r="A7" s="72"/>
      <c r="B7" s="72"/>
      <c r="C7" s="72"/>
      <c r="D7" s="58"/>
      <c r="E7" s="58"/>
      <c r="F7" s="58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x14ac:dyDescent="0.25">
      <c r="A8" s="72"/>
      <c r="B8" s="72"/>
      <c r="C8" s="72"/>
      <c r="D8" s="58"/>
      <c r="E8" s="58"/>
      <c r="F8" s="58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x14ac:dyDescent="0.25">
      <c r="A9" s="72"/>
      <c r="B9" s="72"/>
      <c r="C9" s="72"/>
      <c r="D9" s="58"/>
      <c r="E9" s="58"/>
      <c r="F9" s="58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x14ac:dyDescent="0.25">
      <c r="A10" s="72"/>
      <c r="B10" s="72"/>
      <c r="C10" s="72"/>
      <c r="D10" s="58"/>
      <c r="E10" s="58"/>
      <c r="F10" s="58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spans="1:18" x14ac:dyDescent="0.25">
      <c r="A11" s="72"/>
      <c r="B11" s="72"/>
      <c r="C11" s="72"/>
      <c r="D11" s="58"/>
      <c r="E11" s="58"/>
      <c r="F11" s="58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18" x14ac:dyDescent="0.25">
      <c r="A12" s="72"/>
      <c r="B12" s="72"/>
      <c r="C12" s="72"/>
      <c r="D12" s="58"/>
      <c r="E12" s="58"/>
      <c r="F12" s="58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</row>
    <row r="13" spans="1:18" x14ac:dyDescent="0.25">
      <c r="A13" s="72"/>
      <c r="B13" s="72"/>
      <c r="C13" s="72"/>
      <c r="D13" s="58"/>
      <c r="E13" s="58"/>
      <c r="F13" s="58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18" x14ac:dyDescent="0.25">
      <c r="A14" s="72"/>
      <c r="B14" s="72"/>
      <c r="C14" s="72"/>
      <c r="D14" s="58"/>
      <c r="E14" s="58"/>
      <c r="F14" s="58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 x14ac:dyDescent="0.25"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18" x14ac:dyDescent="0.25"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4:18" x14ac:dyDescent="0.25"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4:18" x14ac:dyDescent="0.25"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4:18" x14ac:dyDescent="0.25"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4:18" x14ac:dyDescent="0.25"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4:18" x14ac:dyDescent="0.25"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4:18" x14ac:dyDescent="0.25"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4:18" x14ac:dyDescent="0.25"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4:18" x14ac:dyDescent="0.25"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4:18" x14ac:dyDescent="0.25"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2023-10-05T04:24:19Z</cp:lastPrinted>
  <dcterms:created xsi:type="dcterms:W3CDTF">2020-01-15T07:42:43Z</dcterms:created>
  <dcterms:modified xsi:type="dcterms:W3CDTF">2024-10-04T04:06:37Z</dcterms:modified>
</cp:coreProperties>
</file>