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.talipova\Desktop\3299 2-кв\"/>
    </mc:Choice>
  </mc:AlternateContent>
  <xr:revisionPtr revIDLastSave="0" documentId="13_ncr:1_{CDB10A0B-ED9B-4CDE-9D03-BE27520C9CB6}" xr6:coauthVersionLast="46" xr6:coauthVersionMax="46" xr10:uidLastSave="{00000000-0000-0000-0000-000000000000}"/>
  <bookViews>
    <workbookView xWindow="4605" yWindow="4215" windowWidth="21600" windowHeight="11385" tabRatio="790" activeTab="1" xr2:uid="{00000000-000D-0000-FFFF-FFFF00000000}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7-илова" sheetId="26" r:id="rId7"/>
    <sheet name="8-илова " sheetId="28" r:id="rId8"/>
    <sheet name="9 илова" sheetId="29" r:id="rId9"/>
    <sheet name="10 илова " sheetId="30" r:id="rId10"/>
    <sheet name="11 илова" sheetId="31" r:id="rId11"/>
    <sheet name="12 илова" sheetId="32" r:id="rId12"/>
    <sheet name="13 илова" sheetId="33" r:id="rId13"/>
    <sheet name="14-илова " sheetId="13" r:id="rId14"/>
    <sheet name="15-илова" sheetId="14" r:id="rId15"/>
    <sheet name="ГТК" sheetId="23" state="hidden" r:id="rId16"/>
  </sheets>
  <definedNames>
    <definedName name="_xlnm._FilterDatabase" localSheetId="3" hidden="1">'4-илова '!$A$4:$Y$5</definedName>
    <definedName name="_xlnm._FilterDatabase" localSheetId="4" hidden="1">'5-илова'!$A$5:$L$6</definedName>
    <definedName name="_xlnm._FilterDatabase" localSheetId="5" hidden="1">'6-илова '!$A$5:$M$9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'5-илова'!$5:$5</definedName>
    <definedName name="_xlnm.Print_Titles" localSheetId="5">'6-илова '!$5:$5</definedName>
    <definedName name="_xlnm.Print_Area" localSheetId="9">'10 илова '!$A$1:$L$15</definedName>
    <definedName name="_xlnm.Print_Area" localSheetId="14">'15-илова'!$A$1:$J$13</definedName>
    <definedName name="_xlnm.Print_Area" localSheetId="1">'2-илова'!$A$1:$J$19</definedName>
    <definedName name="_xlnm.Print_Area" localSheetId="3">'4-илова '!$A$1:$L$7</definedName>
    <definedName name="_xlnm.Print_Area" localSheetId="4">'5-илова'!$A$1:$L$111</definedName>
    <definedName name="_xlnm.Print_Area" localSheetId="5">'6-илова '!$A$1:$H$14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  <c r="L237" i="7"/>
  <c r="L236" i="7"/>
  <c r="L235" i="7"/>
  <c r="L234" i="7"/>
  <c r="L233" i="7"/>
  <c r="L232" i="7"/>
  <c r="L231" i="7"/>
  <c r="L230" i="7"/>
  <c r="L229" i="7"/>
  <c r="L228" i="7"/>
  <c r="L227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238" i="7" s="1"/>
  <c r="L116" i="7"/>
  <c r="L115" i="7"/>
  <c r="L114" i="7"/>
  <c r="L113" i="7"/>
  <c r="L112" i="7"/>
  <c r="L111" i="7"/>
  <c r="L110" i="7"/>
  <c r="F16" i="9" l="1"/>
  <c r="E16" i="9"/>
  <c r="D16" i="9"/>
  <c r="I16" i="11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N55" i="7" s="1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C15" i="9" l="1"/>
  <c r="C16" i="9" s="1"/>
  <c r="H16" i="11"/>
  <c r="A6" i="32" l="1"/>
  <c r="A7" i="32" s="1"/>
  <c r="A8" i="32" s="1"/>
  <c r="A9" i="32" s="1"/>
  <c r="A10" i="32" s="1"/>
  <c r="A11" i="32" s="1"/>
  <c r="A12" i="32" s="1"/>
  <c r="A13" i="32" s="1"/>
  <c r="A14" i="32" s="1"/>
  <c r="A6" i="31"/>
  <c r="A7" i="31" s="1"/>
  <c r="A8" i="31" s="1"/>
  <c r="A9" i="31" s="1"/>
  <c r="A10" i="31" s="1"/>
  <c r="A11" i="31" s="1"/>
  <c r="A12" i="31" s="1"/>
  <c r="A13" i="31" s="1"/>
  <c r="A14" i="31" s="1"/>
  <c r="A8" i="26" l="1"/>
  <c r="A9" i="26" s="1"/>
  <c r="A10" i="26" s="1"/>
  <c r="A11" i="26" s="1"/>
  <c r="A12" i="26" s="1"/>
  <c r="H11" i="13" l="1"/>
  <c r="G11" i="13"/>
  <c r="A9" i="23" l="1"/>
  <c r="A10" i="23" s="1"/>
  <c r="A11" i="23" s="1"/>
  <c r="A12" i="23" s="1"/>
  <c r="A13" i="23" s="1"/>
  <c r="A14" i="23" s="1"/>
  <c r="A15" i="23" s="1"/>
  <c r="A16" i="23" s="1"/>
  <c r="A17" i="23" s="1"/>
  <c r="F28" i="13" l="1"/>
  <c r="E28" i="13"/>
  <c r="D28" i="13"/>
  <c r="A26" i="13"/>
  <c r="A27" i="13" s="1"/>
  <c r="F19" i="13" l="1"/>
  <c r="E19" i="13"/>
  <c r="D19" i="13" l="1"/>
  <c r="A17" i="13"/>
  <c r="A18" i="13" s="1"/>
  <c r="I11" i="13" l="1"/>
  <c r="K11" i="13"/>
  <c r="F11" i="13"/>
  <c r="E11" i="13"/>
  <c r="D11" i="13"/>
  <c r="A9" i="13"/>
  <c r="A10" i="13" s="1"/>
  <c r="A12" i="9" l="1"/>
  <c r="A13" i="9" s="1"/>
  <c r="A14" i="9" s="1"/>
</calcChain>
</file>

<file path=xl/sharedStrings.xml><?xml version="1.0" encoding="utf-8"?>
<sst xmlns="http://schemas.openxmlformats.org/spreadsheetml/2006/main" count="2025" uniqueCount="805">
  <si>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</si>
  <si>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</si>
  <si>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</si>
  <si>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</si>
  <si>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</si>
  <si>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</si>
  <si>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</si>
  <si>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</si>
  <si>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</si>
  <si>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</si>
  <si>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</si>
  <si>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</si>
  <si>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МАЪЛУМОТ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</si>
  <si>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</si>
  <si>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</si>
  <si>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</si>
  <si>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</si>
  <si>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</si>
  <si>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Жами</t>
  </si>
  <si>
    <t>Сўндирилиши муддати</t>
  </si>
  <si>
    <t>№</t>
  </si>
  <si>
    <t>Амалга оширилган ишлар</t>
  </si>
  <si>
    <t>Кредит олувчилар номи</t>
  </si>
  <si>
    <t>Субсидия олувчилар номи</t>
  </si>
  <si>
    <t>Маблағ ажратилиши юзасидан асословчи хужжат номи ва санаси</t>
  </si>
  <si>
    <t>Ажратилиши тартиби</t>
  </si>
  <si>
    <t>МАЪЛУМОТЛАР</t>
  </si>
  <si>
    <t>Кредитлар бўйича:</t>
  </si>
  <si>
    <t>Субсидиялар бўйича:</t>
  </si>
  <si>
    <t>Фоиз ставкаси</t>
  </si>
  <si>
    <t>Жойлашган ҳудуд
(вилоят, туман (шаҳар)</t>
  </si>
  <si>
    <t xml:space="preserve">Молиялаштириш манбаси* </t>
  </si>
  <si>
    <t>Молиялаштириш манбаси*</t>
  </si>
  <si>
    <t xml:space="preserve">Маблағ ажратилишидан кўзланган мақсад </t>
  </si>
  <si>
    <t>Қўшимча манба номи</t>
  </si>
  <si>
    <t>Қўшимча манба ҳисобидан маблағ ажратилиши бўйича маҳаллий давлат органининг қарори</t>
  </si>
  <si>
    <t>рақами</t>
  </si>
  <si>
    <t>санаси</t>
  </si>
  <si>
    <t>Маблағ ажратилишидан кўзланган мақсад*</t>
  </si>
  <si>
    <t>*Изоҳ: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эттирилади.</t>
  </si>
  <si>
    <t>Маблағ ажратилган ташкилот</t>
  </si>
  <si>
    <t>Депозитлар бўйича</t>
  </si>
  <si>
    <t>Фоизи</t>
  </si>
  <si>
    <t>Шартнома рақами ва санаси</t>
  </si>
  <si>
    <t>Депозит жойлаштирилган банк номи</t>
  </si>
  <si>
    <t>Муддати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</si>
  <si>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</si>
  <si>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</si>
  <si>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</si>
  <si>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</si>
  <si>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</si>
  <si>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</si>
  <si>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</si>
  <si>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</si>
  <si>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</si>
  <si>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</si>
  <si>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</si>
  <si>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</si>
  <si>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</si>
  <si>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</si>
  <si>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</si>
  <si>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</si>
  <si>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</si>
  <si>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</si>
  <si>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</si>
  <si>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Ажратилган маблағ миқдори
(минг сўм)</t>
  </si>
  <si>
    <t>Молиялаштирилган маблағ
(минг сўм)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</si>
  <si>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</si>
  <si>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</si>
  <si>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</si>
  <si>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Ажратилган маблағ 
(минг сўм)</t>
  </si>
  <si>
    <t>Жойлаштирилган маблағ
 (минг сўм)</t>
  </si>
  <si>
    <t>Т/Р</t>
  </si>
  <si>
    <t>Шаклланган қўшимча маблағ миқдори</t>
  </si>
  <si>
    <t>х</t>
  </si>
  <si>
    <t>Ажратилган кредит маблағларининг қайтарилиши</t>
  </si>
  <si>
    <t>Асосий қарз</t>
  </si>
  <si>
    <t>Фоиз тўловлари</t>
  </si>
  <si>
    <t>Жарима ва пенялар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</si>
  <si>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</si>
  <si>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</si>
  <si>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</si>
  <si>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</si>
  <si>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</si>
  <si>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</si>
  <si>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</si>
  <si>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</si>
  <si>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14-ИЛОВА</t>
  </si>
  <si>
    <t>Бюджет жараёнининг очиқлигини таъминлаш 
мақсадида расмий веб-сайтларда маълумотларни 
жойлаштириш тартиби тўғрисидаги низомга
15-ИЛОВА</t>
  </si>
  <si>
    <t>ягона ижтимоий солиқ</t>
  </si>
  <si>
    <t>Маълумот мавжуд эмас</t>
  </si>
  <si>
    <t>Маълумотлар мавжуд эмас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</si>
  <si>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</si>
  <si>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</si>
  <si>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</si>
  <si>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</si>
  <si>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</si>
  <si>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</si>
  <si>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</si>
  <si>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</si>
  <si>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</si>
  <si>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</si>
  <si>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</si>
  <si>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</si>
  <si>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</si>
  <si>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</si>
  <si>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</si>
  <si>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</si>
  <si>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</si>
  <si>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</si>
  <si>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</si>
  <si>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</si>
  <si>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</si>
  <si>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Бюджетдан ташқари маблағлар</t>
  </si>
  <si>
    <r>
      <t xml:space="preserve"> 2021 йил 1-ярим йилликда    
Ўрмон хўжалиги давлат қўмитаси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</si>
  <si>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t>Бюджетдан ташқари жамғарма маблағлари</t>
  </si>
  <si>
    <t>*Изоҳ: Давлат бюджети тўғрисидаги қонунда белгиланган биринчи даражали бюджет маблағлари тақсимловчилар бўйича тўлдирилади.</t>
  </si>
  <si>
    <t>Йил давомида
қўшимча ажратилган маблағлар асосида
(минг сўм)</t>
  </si>
  <si>
    <t>Йил бошида учун тасдиқланган дастур асосида (минг сўм)</t>
  </si>
  <si>
    <t>Ажратилган маблағнинг ўзлаштирилиши (%)</t>
  </si>
  <si>
    <t>Бажарилган ишлар ва харажатларнинг миқдори
 (минг сўм)</t>
  </si>
  <si>
    <t>Молиялаштирил-ган маблағ
(минг сўм)</t>
  </si>
  <si>
    <t>Режалаштирилган маблағ</t>
  </si>
  <si>
    <t>Объект сони</t>
  </si>
  <si>
    <t>Биринчи даражали бюджет маблағлари тақсимловчи номи*</t>
  </si>
  <si>
    <t xml:space="preserve"> 20____ йилда
Ўзбекистон Республикасининг Давлат бюджетидан молиялаштириладиган ижтимоий ва ишлаб чиқариш инфратузилмасини ривожлантириш
дастурларининг ижро этилиши тўғрисидаги 
МАЪЛУМОТ</t>
  </si>
  <si>
    <t>Бюджет жараёнининг очиқлигини таъминлаш 
мақсадида расмий веб-сайтларда маълумотларни 
жойлаштириш тартиби тўғрисидаги низомга
7-ИЛОВА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</si>
  <si>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</si>
  <si>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 xml:space="preserve"> 20____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</si>
  <si>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Объект номи ва манзили</t>
  </si>
  <si>
    <t>Амалга ошириш муддати</t>
  </si>
  <si>
    <t>Ўлчов бирлиги</t>
  </si>
  <si>
    <t>Лойиҳа қуввати</t>
  </si>
  <si>
    <t>Молиялаш-тирилган маблағ
(минг сўм)</t>
  </si>
  <si>
    <t>Ажратилган маблағнинг ўзлаш-тирилиши (%)</t>
  </si>
  <si>
    <t>Дастурга киритиш учун асос</t>
  </si>
  <si>
    <t>Йил бошида учун тасдиқланган дастур асосида
(минг сўм)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</si>
  <si>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</si>
  <si>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</si>
  <si>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</si>
  <si>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</si>
  <si>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</si>
  <si>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</si>
  <si>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</si>
  <si>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</si>
  <si>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</si>
  <si>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</si>
  <si>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</si>
  <si>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</si>
  <si>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Бюджет жараёнининг очиқлигини таъминлаш 
мақсадида расмий веб-сайтларда маълумотларни 
жойлаштириш тартиби тўғрисидаги низомга
9-ИЛОВА</t>
  </si>
  <si>
    <r>
      <t xml:space="preserve">Тақдим этилган солиқ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</si>
  <si>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Солиқ тури</t>
  </si>
  <si>
    <t>Имтиёз номи</t>
  </si>
  <si>
    <t>Хуқуқий хужжат тури</t>
  </si>
  <si>
    <t>Хужжат рақами ва санаси</t>
  </si>
  <si>
    <t>Имтиёзнинг амал қилиш муддати</t>
  </si>
  <si>
    <t>Бюджет жараёнининг очиқлигини таъминлаш 
мақсадида расмий веб-сайтларда маълумотларни 
жойлаштириш тартиби тўғрисидаги низомга
10-ИЛОВА</t>
  </si>
  <si>
    <r>
      <t xml:space="preserve">Тақдим этилган божхона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</si>
  <si>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Хужжат тури</t>
  </si>
  <si>
    <t>Хужжат рақами</t>
  </si>
  <si>
    <t>Хужжат тасдиқланган сана</t>
  </si>
  <si>
    <t>Хужжат номи</t>
  </si>
  <si>
    <t>Ҳужжатнинг тузилмавий бирлиги</t>
  </si>
  <si>
    <t>Кучга кириш санаси</t>
  </si>
  <si>
    <t>Хужжатнинг амал қилиш муддати</t>
  </si>
  <si>
    <t>Имтиёз тури</t>
  </si>
  <si>
    <t>Имтиёз берилган соҳа номи</t>
  </si>
  <si>
    <t>Божхона тўлови</t>
  </si>
  <si>
    <t>Акциз солиғи</t>
  </si>
  <si>
    <t>ҚҚС</t>
  </si>
  <si>
    <t>Бюджет жараёнининг очиқлигини таъминлаш 
мақсадида расмий веб-сайтларда маълумотларни 
жойлаштириш тартиби тўғрисидаги низомга
11-ИЛОВА</t>
  </si>
  <si>
    <t xml:space="preserve"> 20____ йилда
Тадбиркорлик субъектларига тақдим этилган солиқ имтиёзлари тўғрисида
МАЪЛУМОТ</t>
  </si>
  <si>
    <t>Жами имтиёз суммаси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</si>
  <si>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</si>
  <si>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t xml:space="preserve"> 20____ йилда
Тадбиркорлик субъектларига тақдим этилган божхона имтиёзлари тўғрисида
МАЪЛУМОТ</t>
  </si>
  <si>
    <r>
      <rPr>
        <sz val="12"/>
        <rFont val="Times New Roman"/>
        <family val="1"/>
        <charset val="204"/>
      </rPr>
      <t>Бюджет жараёнининг очиқлигини таъминлаш 
мақсадида расмий веб-сайтларда маълумотларни жойлаштириш тартиби тўғрисидаги низомга
13-ИЛОВА</t>
    </r>
    <r>
      <rPr>
        <b/>
        <sz val="12"/>
        <rFont val="Times New Roman"/>
        <family val="1"/>
        <charset val="204"/>
      </rPr>
      <t xml:space="preserve">
</t>
    </r>
  </si>
  <si>
    <t xml:space="preserve"> 20____ йилда
Ўзбекистон Республикасининг Давлат молиявий назорат органлари томонидан ўтказилган назорат тадбирлари юзасидагн
МАЪЛУМОТ</t>
  </si>
  <si>
    <t>Р  Е  Ж  А С  И *</t>
  </si>
  <si>
    <t>Назорат тадбирлари мазмуни</t>
  </si>
  <si>
    <t xml:space="preserve"> Ўтказиш санаси</t>
  </si>
  <si>
    <t>Объектлар номи</t>
  </si>
  <si>
    <t>*Ҳар чорак якунлари бўйича ўтказилган назорат тадбирлари натижалари юзасидан вазирликлар ва ҳудудлар кесимида маълумот тақдим этилади.</t>
  </si>
  <si>
    <t>Ўзбекистон Республикасининг Давлат бюджети, Бюджетдан ташқари жамғарма маблағлари</t>
  </si>
  <si>
    <t>дона</t>
  </si>
  <si>
    <t>хизмат</t>
  </si>
  <si>
    <t xml:space="preserve"> Бюджет ташкилотининг номланиши</t>
  </si>
  <si>
    <t>Тест синовларини ўтказишга мўлжалланган катта сиғимли бино қурилиши</t>
  </si>
  <si>
    <t>бюджетдан ташқари фаолиятни ривожлантириш жамғармаси</t>
  </si>
  <si>
    <t>Қорақалпоғистон Рес. хокимлиги инжиниринг компанияси</t>
  </si>
  <si>
    <t>1.</t>
  </si>
  <si>
    <t>минг сўмда</t>
  </si>
  <si>
    <t>1-чорак</t>
  </si>
  <si>
    <t>Ягона етказиб берувчи</t>
  </si>
  <si>
    <t>23</t>
  </si>
  <si>
    <t>24</t>
  </si>
  <si>
    <t>25</t>
  </si>
  <si>
    <t>26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</si>
  <si>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</si>
  <si>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</si>
  <si>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</si>
  <si>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</si>
  <si>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</si>
  <si>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</si>
  <si>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</si>
  <si>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</si>
  <si>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</si>
  <si>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</si>
  <si>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</si>
  <si>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</si>
  <si>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</si>
  <si>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</si>
  <si>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</si>
  <si>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</si>
  <si>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</si>
  <si>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</si>
  <si>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</si>
  <si>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</si>
  <si>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</si>
  <si>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</si>
  <si>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Бюджет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</si>
  <si>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</si>
  <si>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</si>
  <si>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</si>
  <si>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</si>
  <si>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</si>
  <si>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</si>
  <si>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</si>
  <si>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</si>
  <si>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</si>
  <si>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</si>
  <si>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</si>
  <si>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</si>
  <si>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</si>
  <si>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</si>
  <si>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ой</t>
  </si>
  <si>
    <t>Қўриқлаш хизмати</t>
  </si>
  <si>
    <t>Табиий газ</t>
  </si>
  <si>
    <t>Телекоммуникация хизматлари-интернет Андижон вилоятига</t>
  </si>
  <si>
    <t>Телекоммуникация хизматлари-интернет</t>
  </si>
  <si>
    <t>Малака ошириш</t>
  </si>
  <si>
    <t>киши</t>
  </si>
  <si>
    <t>Телекоммуникация хизматлари-телефон</t>
  </si>
  <si>
    <t>Совуқ сув</t>
  </si>
  <si>
    <t>куб метр</t>
  </si>
  <si>
    <t>Сирдарё вилояти инжиниринг компанияси</t>
  </si>
  <si>
    <t>ГУП Сувсоз</t>
  </si>
  <si>
    <t>Электр энергия</t>
  </si>
  <si>
    <t>Интернет</t>
  </si>
  <si>
    <t xml:space="preserve">Чиқинди </t>
  </si>
  <si>
    <t>200794653</t>
  </si>
  <si>
    <t>305907639</t>
  </si>
  <si>
    <t>203366731</t>
  </si>
  <si>
    <t>305109680</t>
  </si>
  <si>
    <t>204118319</t>
  </si>
  <si>
    <t>302194668</t>
  </si>
  <si>
    <t>201788904</t>
  </si>
  <si>
    <t>307387233</t>
  </si>
  <si>
    <t>306605769</t>
  </si>
  <si>
    <t>207027936</t>
  </si>
  <si>
    <t>303020732</t>
  </si>
  <si>
    <t>201440547</t>
  </si>
  <si>
    <t>200833833</t>
  </si>
  <si>
    <t>201513859</t>
  </si>
  <si>
    <t>306866603</t>
  </si>
  <si>
    <t>309913810</t>
  </si>
  <si>
    <t>гкал</t>
  </si>
  <si>
    <t>метр куб</t>
  </si>
  <si>
    <t>квт</t>
  </si>
  <si>
    <t>ЗРУ-684, 71-статья</t>
  </si>
  <si>
    <t>Услуги по технической поддержки информационных технологий</t>
  </si>
  <si>
    <t>энг яхши таклиф</t>
  </si>
  <si>
    <t>Ҳужжатларга ишлов бериш,хужжатларни тартибга келтириш</t>
  </si>
  <si>
    <t>Автомашиналар суғуртаси</t>
  </si>
  <si>
    <t>СМС хизматлар</t>
  </si>
  <si>
    <t>аукцион</t>
  </si>
  <si>
    <t>Махсус алоқа хизмати</t>
  </si>
  <si>
    <t>Андижон вилояти инжиниринг компанияси</t>
  </si>
  <si>
    <t>Сирдарё вил хокимлиги инжиниринг компанияси</t>
  </si>
  <si>
    <t>Андижон вил хокимлиги инжиниринг компанияси</t>
  </si>
  <si>
    <t>Сурхондарё вилояти инжиниринг компанияси</t>
  </si>
  <si>
    <t>Сурхондарё вил хокимлиги инжиниринг компанияси</t>
  </si>
  <si>
    <t>11</t>
  </si>
  <si>
    <t>электрон дўкон</t>
  </si>
  <si>
    <t>юридик мажбурият кредитор қарздорлик</t>
  </si>
  <si>
    <t>27</t>
  </si>
  <si>
    <t>28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</si>
  <si>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</si>
  <si>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</si>
  <si>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</si>
  <si>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</si>
  <si>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</si>
  <si>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</si>
  <si>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</si>
  <si>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</si>
  <si>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</si>
  <si>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</si>
  <si>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</si>
  <si>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</si>
  <si>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</si>
  <si>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</si>
  <si>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</si>
  <si>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</si>
  <si>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</si>
  <si>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</si>
  <si>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306894560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</si>
  <si>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</si>
  <si>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</si>
  <si>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</si>
  <si>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</si>
  <si>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</si>
  <si>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</si>
  <si>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</si>
  <si>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</si>
  <si>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</si>
  <si>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</si>
  <si>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</si>
  <si>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</si>
  <si>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</si>
  <si>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</si>
  <si>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</si>
  <si>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</si>
  <si>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</si>
  <si>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</si>
  <si>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пачка</t>
  </si>
  <si>
    <t>101</t>
  </si>
  <si>
    <t>102</t>
  </si>
  <si>
    <t>Услуга по техническому обслуживанию автоматической пожарной сигнализации</t>
  </si>
  <si>
    <t>ООО BEK ANTIFIRE</t>
  </si>
  <si>
    <t>308442425</t>
  </si>
  <si>
    <t>103</t>
  </si>
  <si>
    <t>FIRE PROTECTION 101 MCHJ</t>
  </si>
  <si>
    <t>309306631</t>
  </si>
  <si>
    <t>301131778</t>
  </si>
  <si>
    <t>Видеоролик тест ўтказишга</t>
  </si>
  <si>
    <t>306619884</t>
  </si>
  <si>
    <t>200903001</t>
  </si>
  <si>
    <t>Прямые договора- (ЗРУ-684, Ст-71, абз.-3, ПП-3953 пункт 4 согласно перечню приложения)</t>
  </si>
  <si>
    <t xml:space="preserve">Иссиқлик энергияси </t>
  </si>
  <si>
    <t>Худудий электр тармоклари АЖ</t>
  </si>
  <si>
    <t>306350099</t>
  </si>
  <si>
    <t>Услуга телефонной связи</t>
  </si>
  <si>
    <t>202628856</t>
  </si>
  <si>
    <t xml:space="preserve">Билим ва малакаларни баҳолаш агентлигининг қўшимча манбалари ҳисобидан харид қилинган товарлар ҳамда хизматлар, қурилиш, реконструкция қилиш ва таъмирлаш
ишлари олиб борилаётган объектлар рўйхати, шунингдек қурилиш-таъмирлаш ишларининг молиялаштирилиши тўғрисида
МАЪЛУМОТ
</t>
  </si>
  <si>
    <t>201838002</t>
  </si>
  <si>
    <t>303476196</t>
  </si>
  <si>
    <t>207078596</t>
  </si>
  <si>
    <t>303757574</t>
  </si>
  <si>
    <t>303873763</t>
  </si>
  <si>
    <t>304400005</t>
  </si>
  <si>
    <t>309232772</t>
  </si>
  <si>
    <t>201501439</t>
  </si>
  <si>
    <t>201052713</t>
  </si>
  <si>
    <t xml:space="preserve"> Жиззах вилояти инжиниринг компанияси</t>
  </si>
  <si>
    <t>Жиззах вилояти инжиниринг компанияси</t>
  </si>
  <si>
    <t>Қашқадарё вилояти инжиниринг компанияси</t>
  </si>
  <si>
    <t>Тошкент вилояти инжиниринг компанияси</t>
  </si>
  <si>
    <t>Навоий вилояти инжиниринг компанияси</t>
  </si>
  <si>
    <t>Ўзбекистон Республикаси Олий таълим, фан ва инновациялар вазирлиги ҳузуридаги Билим ва малакаларни баҳолаш агентлиги</t>
  </si>
  <si>
    <t>Фарғона вилояти инжиниринг компанияси</t>
  </si>
  <si>
    <t>Солнечная станция</t>
  </si>
  <si>
    <t>310007317</t>
  </si>
  <si>
    <t>302752606</t>
  </si>
  <si>
    <t>Программное обеспечение в сфере информационных технологий</t>
  </si>
  <si>
    <t>203585389</t>
  </si>
  <si>
    <t>Veolia Energy Tashkent МЧЖ</t>
  </si>
  <si>
    <t>O`ZBEKTELEKOM АЖ</t>
  </si>
  <si>
    <t>TOSHKENT SHAHAR HOKIMLIGI HUZURIDAGI MAXSUSTRANS ISHLAB CHIQARISH BOSHQARMASI DA</t>
  </si>
  <si>
    <t>HUDUDGAZTA`MINOT AJ</t>
  </si>
  <si>
    <t>Тошкент шахар ИИББ хузуридаги Куриклаш бошкармаси</t>
  </si>
  <si>
    <t>Қаттиқ диск</t>
  </si>
  <si>
    <t>электрон магазин</t>
  </si>
  <si>
    <t>RATEL ENGINEERING AND TRADING MCHJ</t>
  </si>
  <si>
    <t>303373325</t>
  </si>
  <si>
    <t>Наушник</t>
  </si>
  <si>
    <t>ООО ABDULLOX ELEKTRONICS</t>
  </si>
  <si>
    <t>308412572</t>
  </si>
  <si>
    <t>Дастурий таъминот</t>
  </si>
  <si>
    <t>IP OOO NOVENTIQ</t>
  </si>
  <si>
    <t>205257991</t>
  </si>
  <si>
    <t>Предоставление консультативных услуг связанных с системами информационных технологий и программным обеспечением</t>
  </si>
  <si>
    <t>Киберхавфсизлик маркази ДУК</t>
  </si>
  <si>
    <t>Электрон жихозлар</t>
  </si>
  <si>
    <t>Jemchug collektion MChJ</t>
  </si>
  <si>
    <t>310619741</t>
  </si>
  <si>
    <t>OOO First art Media</t>
  </si>
  <si>
    <t>Байрам табрикномалари</t>
  </si>
  <si>
    <t>миллий дўкон</t>
  </si>
  <si>
    <t>OOO MUXAMMAD POLIGRAF</t>
  </si>
  <si>
    <t>Электрон хужжатларга дастурдан фойдаланиш</t>
  </si>
  <si>
    <t>DIDOX TECH MAS`ULIYATI CHEKLANGAN JAMIYAT</t>
  </si>
  <si>
    <t>310529901</t>
  </si>
  <si>
    <t>Ичимлик суви 0,5л (ҳудудларда тестда қатнашадиган талабгорлар учун)</t>
  </si>
  <si>
    <t>FALCON LINE хусусий корхонаси</t>
  </si>
  <si>
    <t>Қаттиқ ювиниш совуни</t>
  </si>
  <si>
    <t>Божхона декларация хизматлари</t>
  </si>
  <si>
    <t>тўғридан тўғриЗРУ-684, 71-статья</t>
  </si>
  <si>
    <t>COLIBRI IMPEX TRADE XK</t>
  </si>
  <si>
    <t>Хоразм вилояти биносининг электр энергияси учун</t>
  </si>
  <si>
    <t>Хоразм вилояти биносининг сув таъминоти учун</t>
  </si>
  <si>
    <t>Туямуюн-Ургенч МСКБ</t>
  </si>
  <si>
    <t>201733481</t>
  </si>
  <si>
    <t>Режим ишчиларига (Терминал распознования лиц)</t>
  </si>
  <si>
    <t>BINARY ENGINEERS</t>
  </si>
  <si>
    <t>310028884</t>
  </si>
  <si>
    <t>Оргтехникаларга техник хизмат кўрсатиш хизмати</t>
  </si>
  <si>
    <t>Лаборатория Монохром ЧП</t>
  </si>
  <si>
    <t>302400157</t>
  </si>
  <si>
    <t>Сервер</t>
  </si>
  <si>
    <t>OOO Sistemalar Poydevori</t>
  </si>
  <si>
    <t>тўғридан-тўғри ЗРУ-684, 71-статья</t>
  </si>
  <si>
    <t>INSON Mas`uliyati cheklangan jamiyat</t>
  </si>
  <si>
    <t>Термопот</t>
  </si>
  <si>
    <t>Средство для мытья посуды</t>
  </si>
  <si>
    <t>MD-IN ACTION XK</t>
  </si>
  <si>
    <t>Генератор электр энергияга</t>
  </si>
  <si>
    <t>KVANT ENTREPRENEURS GROUP MCHJ</t>
  </si>
  <si>
    <t>309926485</t>
  </si>
  <si>
    <t>Услуги по обработке грузов в аэропорту</t>
  </si>
  <si>
    <t>тўғридан-тўғри</t>
  </si>
  <si>
    <t>UZBEKISTAN AIRPORTS CARGO MAS`ULIYATI CHEKLANGAN JAMIYAT</t>
  </si>
  <si>
    <t>308924347</t>
  </si>
  <si>
    <t>Счетчик электр энергияга</t>
  </si>
  <si>
    <t>TRADE SERVICE MEGA MCHJ</t>
  </si>
  <si>
    <t>309500748</t>
  </si>
  <si>
    <t>Счетчик иссиқлик энергияга</t>
  </si>
  <si>
    <t>ООО Suv Standart Servis</t>
  </si>
  <si>
    <t>Call центр Консультация хизматлари</t>
  </si>
  <si>
    <t>OOO TOP CONTACT</t>
  </si>
  <si>
    <t>Ижарага олинган тўғридан-тўғри симлар</t>
  </si>
  <si>
    <t>Телекоммуникация хизматлари- телефон Қашқадарё вилоятига</t>
  </si>
  <si>
    <t>Тўғридан-тўғри (ЗРУ-684, Ст-71, абз.-3, ПП-3953 пункт 4 согласно перечню приложения)</t>
  </si>
  <si>
    <t>DAVLAT AXBOROT TIZIMLARINI YARATISH VA QOLLAB QUVATLASH BOYICHA YAGONA INTEGR-</t>
  </si>
  <si>
    <t>Салфетка ELMA размер38*38</t>
  </si>
  <si>
    <t>AK-SARAY BIZNES TRADE MCHJ</t>
  </si>
  <si>
    <t>Тряпка для очистки поверхностей</t>
  </si>
  <si>
    <t>DIYORBEK-TRADE 707 MCHJ</t>
  </si>
  <si>
    <t>309795484</t>
  </si>
  <si>
    <t>ONE-NET</t>
  </si>
  <si>
    <t>308120160</t>
  </si>
  <si>
    <t>Телекоммуникация хизматлари-интернет Қашқадарё вилоятига</t>
  </si>
  <si>
    <t>Телекоммуникация хизматлари- СМС номер 5100, 5101</t>
  </si>
  <si>
    <t>Совуқ сув-Бухоро вилояти биносига</t>
  </si>
  <si>
    <t>Бухоро вилоят Сувокава ДУК</t>
  </si>
  <si>
    <t xml:space="preserve"> метр куб</t>
  </si>
  <si>
    <t>Суюқ совун</t>
  </si>
  <si>
    <t>ЧП NARPAY BIZNES TAYANCH</t>
  </si>
  <si>
    <t>308346433</t>
  </si>
  <si>
    <t>Чистоль</t>
  </si>
  <si>
    <t>UNIVERSAL TEXNO SIASH MCHJ</t>
  </si>
  <si>
    <t>310799124</t>
  </si>
  <si>
    <t>телекоммуникация хизматлари ижарага Co-Location shkafida 4 unit</t>
  </si>
  <si>
    <t>UNIVERSAL MOBILE SYSTEMS МЧЖ</t>
  </si>
  <si>
    <t>ХТ XARID сайтида ишлаш учун</t>
  </si>
  <si>
    <t>юридик мажбурият</t>
  </si>
  <si>
    <t>`XT XARID TEXNOLOGIYALARI` AJ</t>
  </si>
  <si>
    <t>306712636</t>
  </si>
  <si>
    <t>телекоммуникация хизматлари-интернет</t>
  </si>
  <si>
    <t>`SOLAR GRID SYSTEM` MCHJ QK</t>
  </si>
  <si>
    <t>Услуга по ремонту огнетушителей</t>
  </si>
  <si>
    <t>УзР Марказий Давлат архиви</t>
  </si>
  <si>
    <t>Узархив агентлиги хузуридаги Архив иши ва иш юритиш маркази</t>
  </si>
  <si>
    <t>307576171</t>
  </si>
  <si>
    <t>Тест натижаларига СМС хизматлар</t>
  </si>
  <si>
    <t>ООО UNITEL</t>
  </si>
  <si>
    <t>услуги по химической чистке ковров</t>
  </si>
  <si>
    <t>CITY OF GOLD BROKERS MCHJ</t>
  </si>
  <si>
    <t>310162141</t>
  </si>
  <si>
    <t>кв метр</t>
  </si>
  <si>
    <t>Конверт А4</t>
  </si>
  <si>
    <t>Супер принт х/ф</t>
  </si>
  <si>
    <t>203526175</t>
  </si>
  <si>
    <t>предоставление консультативных услуг, экспертное заключение</t>
  </si>
  <si>
    <t>Сувенир с национальным орнаментом, с нанесённым логотипом-резной ляган</t>
  </si>
  <si>
    <t>ХТ Умарова Н.А.</t>
  </si>
  <si>
    <t>42102930211375</t>
  </si>
  <si>
    <t>Сувенир с национальным орнаментом, с нанесённым логотипом-резной панно</t>
  </si>
  <si>
    <t>Услуга кабельного телевидения</t>
  </si>
  <si>
    <t>Uzdigital TV МЧЖ</t>
  </si>
  <si>
    <t>Телекоммуникация хизматлари-интернет Нукус шаҳрига</t>
  </si>
  <si>
    <t>Телекоммуникация хизматлари-интернет Навоий вилоятига</t>
  </si>
  <si>
    <t>`UZDIGITAL TV` MCHJ</t>
  </si>
  <si>
    <t>Тестер сети</t>
  </si>
  <si>
    <t>ZINNUR MAXSULOTLARI OK</t>
  </si>
  <si>
    <t>306386440</t>
  </si>
  <si>
    <t>Оператив алоқа хизмати СМС хизматлар</t>
  </si>
  <si>
    <t>ООО Coscom</t>
  </si>
  <si>
    <t>Коммутатор</t>
  </si>
  <si>
    <t>DILMUROD DD NEO BUSINESS MAS`ULIYATI CHEKLANGAN JAMIYAT</t>
  </si>
  <si>
    <t>310828782</t>
  </si>
  <si>
    <t>Удлинитель</t>
  </si>
  <si>
    <t>ООО BUNYODBEK DUNYO CHIROQLARI</t>
  </si>
  <si>
    <t>306450837</t>
  </si>
  <si>
    <t>Сетевой кабель</t>
  </si>
  <si>
    <t>YTT DO?SMATOV BEKZODJON INOMJON O?G?LI</t>
  </si>
  <si>
    <t>52808036460022</t>
  </si>
  <si>
    <t>м</t>
  </si>
  <si>
    <t>Телекоммуникация хизматлари-телефон Наманган вилоятига</t>
  </si>
  <si>
    <t>ijro.gov.uz Ижро интизоми ягона идоралараро электрон тизим</t>
  </si>
  <si>
    <t>UNICON-SOFT МЧЖ</t>
  </si>
  <si>
    <t>SARICHASHMA INVEST масъулияти чекланган жамияти</t>
  </si>
  <si>
    <t>Республика махсус алока богламаси ДУК</t>
  </si>
  <si>
    <t>ООО MARS SOLUTIONS</t>
  </si>
  <si>
    <t>Телекоммуникация хизматлари-интернет Хоразм вилоятига</t>
  </si>
  <si>
    <t>телекоммуникация хизматлари-телефон Андижон вилоятига</t>
  </si>
  <si>
    <t>130000</t>
  </si>
  <si>
    <t>36667</t>
  </si>
  <si>
    <t>Короб кабельный</t>
  </si>
  <si>
    <t>SOFF-TRADE-ZON MCHJ</t>
  </si>
  <si>
    <t>310950775</t>
  </si>
  <si>
    <t>Давлат тилида иш юритиш асосларини укитиш ва малака ошириш маркази</t>
  </si>
  <si>
    <t>O`ZBEKISTON POCHTASI АЖ</t>
  </si>
  <si>
    <t>6000</t>
  </si>
  <si>
    <t>ИП ООО RUBICON WIRELESS COMMUNICATION</t>
  </si>
  <si>
    <t xml:space="preserve">Услуга по пусконаладочнқм работам и монтажу солнечных электростанций </t>
  </si>
  <si>
    <t>`ENERGOTEJASH SARMOYA` MCHJ</t>
  </si>
  <si>
    <t>Циркуляционный насос</t>
  </si>
  <si>
    <t>MCHJ ORBIS UNUM</t>
  </si>
  <si>
    <t>308727837</t>
  </si>
  <si>
    <t>Зажим контактный</t>
  </si>
  <si>
    <t>ENERGETIK SIFAT SAVDO MChJ</t>
  </si>
  <si>
    <t>307130822</t>
  </si>
  <si>
    <t>Телекоммуникация хизматлари-интернет Бухоро вилоятига</t>
  </si>
  <si>
    <t>Телекоммуникация хизматлари-интернет Сурхондарё вилоятига</t>
  </si>
  <si>
    <t>телекоммуникация хизматлари-телефон Навоий вилоятига</t>
  </si>
  <si>
    <t>телекоммуникация хизматлари-телефон Жиззах вилоятига</t>
  </si>
  <si>
    <t>Домен dtm.uzУслуга по технической поддержке информационных технологий</t>
  </si>
  <si>
    <t>UZINFOCOM Услуга по технической поддержке информационных технологий</t>
  </si>
  <si>
    <t>телекоммуникация хизматлари интернет Наманган вилоятига</t>
  </si>
  <si>
    <t>телекоммуникация хизматлари интернет Самарқанд вилоятига</t>
  </si>
  <si>
    <t>телекоммуникация хизматлари телефон</t>
  </si>
  <si>
    <t xml:space="preserve">телекоммуникация хизматлари интернет- Фарғона вилоятига </t>
  </si>
  <si>
    <t>телекоммуникация хизматлари VPN тармоғига уланиш</t>
  </si>
  <si>
    <t xml:space="preserve">Тестда қатнашадиган абитуриентларга Ичимлик суви 0,5л </t>
  </si>
  <si>
    <t xml:space="preserve">2024 йил </t>
  </si>
  <si>
    <t>2024 йил</t>
  </si>
  <si>
    <t>104</t>
  </si>
  <si>
    <t>2-чорак</t>
  </si>
  <si>
    <t>105</t>
  </si>
  <si>
    <t>Суғурта</t>
  </si>
  <si>
    <t>СП ООО SEMURG INSURANCE</t>
  </si>
  <si>
    <t>307281137</t>
  </si>
  <si>
    <t>106</t>
  </si>
  <si>
    <t>Запасные части для принтера</t>
  </si>
  <si>
    <t>Аукцион</t>
  </si>
  <si>
    <t>OOO Info Semantik</t>
  </si>
  <si>
    <t>202934279</t>
  </si>
  <si>
    <t>штук</t>
  </si>
  <si>
    <t>107</t>
  </si>
  <si>
    <t>Запасные части для электооборудования</t>
  </si>
  <si>
    <t>108</t>
  </si>
  <si>
    <t>тюба с тонером</t>
  </si>
  <si>
    <t>ECO SUPER CHARGE MCHJ</t>
  </si>
  <si>
    <t>307248341</t>
  </si>
  <si>
    <t>109</t>
  </si>
  <si>
    <t>Самоклеящаяся этикетка</t>
  </si>
  <si>
    <t>ООО  FER-ZARED GROUP</t>
  </si>
  <si>
    <t>308433364</t>
  </si>
  <si>
    <t>110</t>
  </si>
  <si>
    <t>111</t>
  </si>
  <si>
    <t>Степлирующая головка</t>
  </si>
  <si>
    <t>ABI ART MCHJ</t>
  </si>
  <si>
    <t>311058166</t>
  </si>
  <si>
    <t>112</t>
  </si>
  <si>
    <t>Скобы для степлера</t>
  </si>
  <si>
    <t>упаковка</t>
  </si>
  <si>
    <t>113</t>
  </si>
  <si>
    <t>тонер</t>
  </si>
  <si>
    <t>СП TASHKEI INTERNATIONAL</t>
  </si>
  <si>
    <t>201354154</t>
  </si>
  <si>
    <t>114</t>
  </si>
  <si>
    <t>Вал переноса (коротрон)</t>
  </si>
  <si>
    <t>115</t>
  </si>
  <si>
    <t>Туба с тонером</t>
  </si>
  <si>
    <t>UMAR BEK 77 MCHJ</t>
  </si>
  <si>
    <t>311203112</t>
  </si>
  <si>
    <t>116</t>
  </si>
  <si>
    <t>117</t>
  </si>
  <si>
    <t>118</t>
  </si>
  <si>
    <t xml:space="preserve">Бензин </t>
  </si>
  <si>
    <t>UNG PETRO МЧЖ</t>
  </si>
  <si>
    <t>300970850</t>
  </si>
  <si>
    <t>литр</t>
  </si>
  <si>
    <t xml:space="preserve">Коробка из гофрированной бумаги </t>
  </si>
  <si>
    <t>PROFCOUNT MCHJ</t>
  </si>
  <si>
    <t>309830005</t>
  </si>
  <si>
    <t>Конверт 230х 310</t>
  </si>
  <si>
    <t>ЧП PECHATNIK VOSTOKA</t>
  </si>
  <si>
    <t>308044785</t>
  </si>
  <si>
    <t>Бумага А4 для офисной техники</t>
  </si>
  <si>
    <t>ООО DESKFORM</t>
  </si>
  <si>
    <t>205040829</t>
  </si>
  <si>
    <t>Шим ва трикотаж футболка (ёпиқ иш режимдаги ишчилар учун)</t>
  </si>
  <si>
    <t>FENIKS TEX XK</t>
  </si>
  <si>
    <t>305976902</t>
  </si>
  <si>
    <t>Постельное бельё, полотенце (ёпиқ иш режимдаги ишчилар учун)</t>
  </si>
  <si>
    <t>DIAMOND PROFESSIONAL TRADE MCHJ</t>
  </si>
  <si>
    <t>311227295</t>
  </si>
  <si>
    <t>компл</t>
  </si>
  <si>
    <t>Ролик подачи бумаги для МФУ</t>
  </si>
  <si>
    <t>Степлер учун скоба</t>
  </si>
  <si>
    <t xml:space="preserve">Жавоблар варақаси бланкаси </t>
  </si>
  <si>
    <t>OZBEKISTON NASHRIYOT MATBAA IJODIY UYI</t>
  </si>
  <si>
    <t>205188294</t>
  </si>
  <si>
    <t>Туба с тонером Canon C-EXV 35</t>
  </si>
  <si>
    <t>Фельдъегерлик хизмати</t>
  </si>
  <si>
    <t>ГФС ГКСИ и ТТРУз</t>
  </si>
  <si>
    <t>200898364</t>
  </si>
  <si>
    <t>Услуга  организаций учебных курсов в области IT</t>
  </si>
  <si>
    <t>Хукумат телефони ўрнатиш</t>
  </si>
  <si>
    <t>Камера видеонаблюдения</t>
  </si>
  <si>
    <t>SMART TECHNOLOGY SYSTEMS Mas`uliyati cheklangan jamiyat</t>
  </si>
  <si>
    <t>304704282</t>
  </si>
  <si>
    <t>KOPO МЧЖ</t>
  </si>
  <si>
    <t>204271462</t>
  </si>
  <si>
    <t>Огнезащитная обработка</t>
  </si>
  <si>
    <t>Услуга по ремонту электрической системы здания</t>
  </si>
  <si>
    <t>Zamin big group МЧЖ</t>
  </si>
  <si>
    <t>307454878</t>
  </si>
  <si>
    <t>Услуга по обслуживанию территории, зданий и сооружений</t>
  </si>
  <si>
    <t>Вода питьевая упакованная</t>
  </si>
  <si>
    <t xml:space="preserve">Бланка маҳсулоти </t>
  </si>
  <si>
    <t>Гофур Гулом номидаги нашриёт-матбаа ижодий уйи</t>
  </si>
  <si>
    <t>200935397</t>
  </si>
  <si>
    <t xml:space="preserve">Автомашиналар ремонти </t>
  </si>
  <si>
    <t>Ачилов Г</t>
  </si>
  <si>
    <t>32408890171287</t>
  </si>
  <si>
    <t>Табличка информационная</t>
  </si>
  <si>
    <t>ИП   MIRAKBAROV M.M.</t>
  </si>
  <si>
    <t>31205996610011</t>
  </si>
  <si>
    <t>Наушник микрофон билан</t>
  </si>
  <si>
    <t>YTT KARIMOV MANSURBEK RAVSHANBEKOVICH</t>
  </si>
  <si>
    <t>31502823110059</t>
  </si>
  <si>
    <t>Малака ошириш архив иши бўйича</t>
  </si>
  <si>
    <t>Многофункциональное устройство (МФУ) EPSON</t>
  </si>
  <si>
    <t>Телефон аппарат</t>
  </si>
  <si>
    <t>Феруз кичик корхонаси.</t>
  </si>
  <si>
    <t>201048503</t>
  </si>
  <si>
    <t>YATT Eraliyev Murodbek Toxirovich</t>
  </si>
  <si>
    <t>32801963110020</t>
  </si>
  <si>
    <t>Программное обеспечение в сфере информационных технологий антивирус</t>
  </si>
  <si>
    <t>OOO Starlab</t>
  </si>
  <si>
    <t>304426154</t>
  </si>
  <si>
    <t>Колонка акустическая</t>
  </si>
  <si>
    <t>ЯККА DEG ТАРТИБДАГИ ТАДБИРКОР</t>
  </si>
  <si>
    <t>32711976770020</t>
  </si>
  <si>
    <t>Вода питьевая упакованная 0,5 л</t>
  </si>
  <si>
    <t>309830006</t>
  </si>
  <si>
    <t>Конверт 230х 310 тест материаллари учун</t>
  </si>
  <si>
    <t>Клей ПВА</t>
  </si>
  <si>
    <t>TRADE XADICHA BIZNES OK</t>
  </si>
  <si>
    <t>306157170</t>
  </si>
  <si>
    <t>Бязь отбеленная</t>
  </si>
  <si>
    <t>YTT XO?JAYEV RAMZBEK RAVSHAN O?G?LI</t>
  </si>
  <si>
    <t>51205057050051</t>
  </si>
  <si>
    <t>метр</t>
  </si>
  <si>
    <t>скотч 18 х33 м</t>
  </si>
  <si>
    <t>YTT JABBORBERGANOV HASAN SHUHRAT O?G?LI</t>
  </si>
  <si>
    <t>52702047230068</t>
  </si>
  <si>
    <t>Топливо дизельное</t>
  </si>
  <si>
    <t>Mount-Deal MChJ</t>
  </si>
  <si>
    <t>310003274</t>
  </si>
  <si>
    <t>Краска для цветного принтера</t>
  </si>
  <si>
    <t>ИП Абдуллаев Махмуд</t>
  </si>
  <si>
    <t>51208015310020</t>
  </si>
  <si>
    <t>Текущий ремонт кондиционеров</t>
  </si>
  <si>
    <t>MASTER RICH MCHJ</t>
  </si>
  <si>
    <t>310751739</t>
  </si>
  <si>
    <t>Деловой журнал</t>
  </si>
  <si>
    <t>ООО BILOL AND E`ZOZA</t>
  </si>
  <si>
    <t>307205774</t>
  </si>
  <si>
    <t>Зажим для бумаги</t>
  </si>
  <si>
    <t>ООО MARS SMART SALE</t>
  </si>
  <si>
    <t>307314860</t>
  </si>
  <si>
    <t>Бейдж</t>
  </si>
  <si>
    <t>EAST CARAVAN TEX</t>
  </si>
  <si>
    <t>304667622</t>
  </si>
  <si>
    <t>Кондиционер - режимдаги ишчилар учун</t>
  </si>
  <si>
    <t>Уничтожитель бумаги</t>
  </si>
  <si>
    <t>MEGA SAVDO SANOAT IMPORT MChJ</t>
  </si>
  <si>
    <t>307967413</t>
  </si>
  <si>
    <t>Скотч 60мм х300м</t>
  </si>
  <si>
    <t>YTT MUXAMMADIYEV MUXAMMADAMIR ULUG?BEK O?G?LI</t>
  </si>
  <si>
    <t>32010977050039</t>
  </si>
  <si>
    <t>Рама оконная из алюминиевого профиля</t>
  </si>
  <si>
    <t>ЯТТ Ахмедов Голиб Гайрат угли</t>
  </si>
  <si>
    <t>30905931590107</t>
  </si>
  <si>
    <t>Электроэнергия</t>
  </si>
  <si>
    <t>Бухоро ХЭТК АЖ</t>
  </si>
  <si>
    <t>201188400</t>
  </si>
  <si>
    <t>Услуга по резке рулонной бумаги</t>
  </si>
  <si>
    <t>KELAJAKKA QADAM XK</t>
  </si>
  <si>
    <t>202152041</t>
  </si>
  <si>
    <t>кг</t>
  </si>
  <si>
    <t>Вода минеральная природная питьевая упакованная</t>
  </si>
  <si>
    <t>FRESH WATER TRADING MCHJ</t>
  </si>
  <si>
    <t>310834769</t>
  </si>
  <si>
    <t>Нить шпагат</t>
  </si>
  <si>
    <t>ООО SULTONBEK-IBROHIM-BARAKA</t>
  </si>
  <si>
    <t>306365902</t>
  </si>
  <si>
    <t>Декларант хизмати</t>
  </si>
  <si>
    <t>Услуга по техническому обслуживанию приборов учета водомера</t>
  </si>
  <si>
    <t>O LCHOV MAXI PLUS MCHJ</t>
  </si>
  <si>
    <t>306550467</t>
  </si>
  <si>
    <t>ALTERNATIVE SOLAR ENERGY</t>
  </si>
  <si>
    <t>310279612</t>
  </si>
  <si>
    <t>Услуга операторов связи в сфере беспроводных телекоммуникаций</t>
  </si>
  <si>
    <t>Металл жалюзи</t>
  </si>
  <si>
    <t>ООО Decomatik ART</t>
  </si>
  <si>
    <t>305895505</t>
  </si>
  <si>
    <t>Е-хат химояланган электрон почта хизмати</t>
  </si>
  <si>
    <t>ГУП  UNICON.UZ</t>
  </si>
  <si>
    <t>200898586</t>
  </si>
  <si>
    <t>Вакуумли пакет</t>
  </si>
  <si>
    <t>ООО SHINING FUTURE</t>
  </si>
  <si>
    <t>300701930</t>
  </si>
  <si>
    <t>Вентилятор  вытяжной</t>
  </si>
  <si>
    <t>ООО CONSTRUCTION  GOODS</t>
  </si>
  <si>
    <t>307420019</t>
  </si>
  <si>
    <t>Щит распределительный встриваемый ЩРв-П-18</t>
  </si>
  <si>
    <t>Телефон</t>
  </si>
  <si>
    <t xml:space="preserve">Сирдарё  вилоятида янги қурилган бинони мебель билан жиҳозлаш </t>
  </si>
  <si>
    <t>MUHAMMADALI SAVDO SANOAT SERVIS ХК</t>
  </si>
  <si>
    <t>304162760</t>
  </si>
  <si>
    <t>кофе (ёпиқ иш режимдаги ишчилар учун)</t>
  </si>
  <si>
    <t>Ун олий навли (ёпиқ иш режимдаги ишчилар учун)</t>
  </si>
  <si>
    <t>электрон кооперацион портал</t>
  </si>
  <si>
    <t>ECOTRADE HAUSE XK</t>
  </si>
  <si>
    <t>310224031</t>
  </si>
  <si>
    <t>Выключатель автоматический NXB-63,3P, 40А модульный</t>
  </si>
  <si>
    <t>YTT TOYCHIBAYEV JASUR MAKKAMBAYEVICH</t>
  </si>
  <si>
    <t>32404896600015</t>
  </si>
  <si>
    <t>Выключатель автоматический</t>
  </si>
  <si>
    <t>Выключатель автоматический з фазали</t>
  </si>
  <si>
    <t>NUR-SSM</t>
  </si>
  <si>
    <t>309736864</t>
  </si>
  <si>
    <t>Гуруч (ёпиқ иш режимдаги ишчилар учун)</t>
  </si>
  <si>
    <t>LUXURY-MARKET MCHJ</t>
  </si>
  <si>
    <t>311262167</t>
  </si>
  <si>
    <t>Масло подсолнечное (ёпиқ иш режимдаги ишчилар учун)</t>
  </si>
  <si>
    <t>UNIQUE-AMORE MAS`ULIYATI CHEKLANGAN JAMIYAT</t>
  </si>
  <si>
    <t>309860300</t>
  </si>
  <si>
    <t>Шакар (ёпиқ иш режимдаги ишчилар учун)</t>
  </si>
  <si>
    <t>картошка  (ёпиқ иш режимдаги ишчилар учун)</t>
  </si>
  <si>
    <t>лук  (ёпиқ иш режимдаги ишчилар учун)</t>
  </si>
  <si>
    <t>ЯТТ Хасанов Азим Миркомилович</t>
  </si>
  <si>
    <t>30802842340053</t>
  </si>
  <si>
    <t>капуста  (ёпиқ иш режимдаги ишчилар учун)</t>
  </si>
  <si>
    <t>Огурцы  (ёпиқ иш режимдаги ишчилар учун)</t>
  </si>
  <si>
    <t>Томаты   (ёпиқ иш режимдаги ишчилар учун)</t>
  </si>
  <si>
    <t>Баклажон  (ёпиқ иш режимдаги ишчилар учун)</t>
  </si>
  <si>
    <t>Гороховая крупа (ёпиқ иш режимдаги ишчилар учун)</t>
  </si>
  <si>
    <t>Горох шлифованный (ёпиқ иш режимдаги ишчилар учун)</t>
  </si>
  <si>
    <t>Гречка  (ёпиқ иш режимдаги ишчилар учун)</t>
  </si>
  <si>
    <t>Мош (ёпиқ иш режимдаги ишчилар учун)</t>
  </si>
  <si>
    <t>Перец зелёный  (ёпиқ иш режимдаги ишчилар учун)</t>
  </si>
  <si>
    <t>Перец  (ёпиқ иш режимдаги ишчилар учун)</t>
  </si>
  <si>
    <t>чеснок  (ёпиқ иш режимдаги ишчилар учун)</t>
  </si>
  <si>
    <t>Қуюлтирилган сут 900гр (ёпиқ иш режимдаги ишчилар учун)</t>
  </si>
  <si>
    <t>печенье  (ёпиқ иш режимдаги ишчилар учун)</t>
  </si>
  <si>
    <t>молоко сгущённое (ёпиқ иш режимдаги ишчилар учун)</t>
  </si>
  <si>
    <t>сырь  (ёпиқ иш режимдаги ишчилар учун)</t>
  </si>
  <si>
    <t>макарон  (ёпиқ иш режимдаги ишчилар учун)</t>
  </si>
  <si>
    <t>Сок (ёпиқ иш режимдаги ишчилар учун)</t>
  </si>
  <si>
    <t>Молоко (ёпиқ иш режимдаги ишчилар учун)</t>
  </si>
  <si>
    <t>кефир  (ёпиқ иш режимдаги ишчилар учун)</t>
  </si>
  <si>
    <t>масло сливочное  (ёпиқ иш режимдаги ишчилар учун)</t>
  </si>
  <si>
    <t>колбаса вареная  (ёпиқ иш режимдаги ишчилар учун)</t>
  </si>
  <si>
    <t>ЧП Умид Муталов</t>
  </si>
  <si>
    <t>300759154</t>
  </si>
  <si>
    <t>Буханка 0,6 кг (ёпиқ иш режимдаги ишчилар учун)</t>
  </si>
  <si>
    <t>QADR DON NON SAVDO МЧЖ</t>
  </si>
  <si>
    <t>201308534</t>
  </si>
  <si>
    <t>ш</t>
  </si>
  <si>
    <t>Чой қора (ёпиқ иш режимдаги ишчилар учун)</t>
  </si>
  <si>
    <t>ООО BREND AMOR</t>
  </si>
  <si>
    <t>308850464</t>
  </si>
  <si>
    <t>Товуқ гўшти  (ёпиқ иш режимдаги ишчилар учун)</t>
  </si>
  <si>
    <t>Яйцо куриное в скорлупе свежее</t>
  </si>
  <si>
    <t>Мясо говяжье  (ёпиқ иш режимдаги ишчилар учун)</t>
  </si>
  <si>
    <t>майонез  (ёпиқ иш режимдаги ишчилар учун)</t>
  </si>
  <si>
    <t>Сливка   (ёпиқ иш режимдаги ишчилар учун)</t>
  </si>
  <si>
    <t>SMART STEPS SALES CENTER</t>
  </si>
  <si>
    <t>310366235</t>
  </si>
  <si>
    <t>Кетчуп (ёпиқ иш режимдаги ишчилар учун)</t>
  </si>
  <si>
    <t>BLESSED BUSINESS OWNERS MCHJ</t>
  </si>
  <si>
    <t>310781417</t>
  </si>
  <si>
    <t>Мясо   (ёпиқ иш режимдаги ишчилар учун)</t>
  </si>
  <si>
    <t>Зелень  (ёпиқ иш режимдаги ишчилар учун)</t>
  </si>
  <si>
    <t>Свекла  (ёпиқ иш режимдаги ишчилар учун)</t>
  </si>
  <si>
    <t>Йодланган Туз (ёпиқ иш режимдаги ишчилар учун)</t>
  </si>
  <si>
    <t>SMART TEXNOLOGIKES MAS?ULIYATI CHEKLANGAN JAMIYATI</t>
  </si>
  <si>
    <t>306733182</t>
  </si>
  <si>
    <t xml:space="preserve">Супурги </t>
  </si>
  <si>
    <t>UMAR SHOHONA MARKET MCHJ</t>
  </si>
  <si>
    <t>311129876</t>
  </si>
  <si>
    <t>Хўжалик Совуни</t>
  </si>
  <si>
    <t>POSITIVE MEGA PHONE MCHJ</t>
  </si>
  <si>
    <t>309670807</t>
  </si>
  <si>
    <t xml:space="preserve"> 2024-йил 1-ярим йилликда
Билим ва малакаларни баҳолаш агентлиги томонидан ягона етказиб берувчилардан ва тўғридан-тўғри харид қилинган товарлар ва хизматлар  тўғрисида
МАЪЛУМОТЛАР</t>
  </si>
  <si>
    <t xml:space="preserve"> 2024-йил 1-ярим йилликда
Ўзбекистон Республикаси Олий таълим, фан ва инновациялар вазирлиги ҳузуридаги Билим ва малакаларни  баҳолаш агентлигининг бюджетдан ажратилган маблағларнинг  тақсимоти тўғрисида </t>
  </si>
  <si>
    <t xml:space="preserve"> 2024- йил 1-ярим йилликда
Ўзбекистон Республикаси Олий таълим,фан ва инновациялар вазирлиги ҳузуридаги Билим ва малакаларни баҳолаш агентлиги ҳисобидан амалга оширилаётган лойиҳаларнинг ижроси тўғрисидаги
МАЪЛУМОТЛАР</t>
  </si>
  <si>
    <t xml:space="preserve"> 2024-йил 1-ярим йилликда
Ўзбекистон Республикаси Олий таълим, фан ва инновациялар вазирлиги ҳузуридаги Билим ва малакаларни баҳолаш агентлиги томонидан ўтказилган танловлар (тендерлар) ва амалга оширилган давлат харидлари тўғрисидаги
МАЪЛУМОТЛАР</t>
  </si>
  <si>
    <r>
      <t xml:space="preserve"> 2024-йил 1- ярим йилликда Ўзбекистон Республикаси Олий таълим,фан ва инновациялар вазирлиги ҳузуридаги Билим ва малакаларни баҳолаш агентлиги  томонидан 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</si>
  <si>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>Билим ва малакаларни баҳолаш агентлиги томонидан 2024-йил 1-ярим йилликда қурилиш, реконструкция қилиш ва таъмирлаш ишлари бўйича танловлар (тендерлар) ўтказилмади</t>
  </si>
  <si>
    <t xml:space="preserve"> 2024-йил 1-ярим йилликда
Билим ва малакаларни баҳолаш агентлиги Давлат мақсадли жамғармалардан ажратилган субсидиялар, кредитлар ҳамда тижорат банкларига жойлаштирилган депозитлар тўғрисидаги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</si>
</sst>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_ ;[Red]\-#,##0.0\ "/>
    <numFmt numFmtId="165" formatCode="#,##0.0"/>
    <numFmt numFmtId="166" formatCode="#,##0.00\ _₽"/>
    <numFmt numFmtId="167" formatCode="0.0"/>
    <numFmt numFmtId="168" formatCode="#,##0.00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5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6"/>
      <color theme="1"/>
      <name val="Times New Roman"/>
      <family val="1"/>
      <charset val="204"/>
    </font>
    <font>
      <sz val="10"/>
      <name val="Arial"/>
      <family val="2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sz val="8"/>
      <name val="Calibri"/>
      <family val="2"/>
      <charset val="204"/>
      <scheme val="minor"/>
    </font>
    <font>
      <sz val="14"/>
      <name val="Times New Roman"/>
      <family val="1"/>
    </font>
    <font>
      <sz val="14"/>
      <color rgb="FF212529"/>
      <name val="Times New Roman"/>
      <family val="1"/>
      <charset val="204"/>
    </font>
    <font>
      <sz val="1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24" fillId="0" borderId="0"/>
    <xf numFmtId="0" fontId="28" fillId="0" borderId="0"/>
    <xf numFmtId="0" fontId="31" fillId="0" borderId="0"/>
    <xf numFmtId="0" fontId="32" fillId="0" borderId="0"/>
    <xf numFmtId="0" fontId="34" fillId="0" borderId="0"/>
  </cellStyleXfs>
  <cellXfs count="303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6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vertical="top" wrapText="1"/>
    </xf>
    <xf numFmtId="3" fontId="5" fillId="0" borderId="0" xfId="0" applyNumberFormat="1" applyFont="1" applyAlignment="1">
      <alignment horizontal="center" vertical="top" wrapText="1"/>
    </xf>
    <xf numFmtId="3" fontId="5" fillId="0" borderId="0" xfId="0" applyNumberFormat="1" applyFont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top" wrapText="1"/>
    </xf>
    <xf numFmtId="3" fontId="3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horizontal="left" vertical="top" wrapText="1"/>
    </xf>
    <xf numFmtId="3" fontId="13" fillId="0" borderId="0" xfId="0" applyNumberFormat="1" applyFont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3" fontId="11" fillId="0" borderId="0" xfId="0" applyNumberFormat="1" applyFont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top" wrapText="1"/>
    </xf>
    <xf numFmtId="0" fontId="19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164" fontId="20" fillId="0" borderId="13" xfId="0" applyNumberFormat="1" applyFont="1" applyBorder="1" applyAlignment="1">
      <alignment horizontal="right" vertical="center"/>
    </xf>
    <xf numFmtId="0" fontId="1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14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top" wrapText="1"/>
    </xf>
    <xf numFmtId="3" fontId="4" fillId="0" borderId="0" xfId="0" applyNumberFormat="1" applyFont="1" applyAlignment="1">
      <alignment horizontal="left" vertical="top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" fontId="5" fillId="0" borderId="8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7" xfId="0" applyFont="1" applyBorder="1" applyAlignment="1">
      <alignment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 indent="1"/>
    </xf>
    <xf numFmtId="0" fontId="8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2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 indent="1"/>
    </xf>
    <xf numFmtId="3" fontId="12" fillId="0" borderId="0" xfId="0" applyNumberFormat="1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17" xfId="0" applyFont="1" applyBorder="1"/>
    <xf numFmtId="0" fontId="25" fillId="0" borderId="17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27" fillId="0" borderId="17" xfId="0" applyFont="1" applyBorder="1" applyAlignment="1">
      <alignment horizontal="left" vertical="center"/>
    </xf>
    <xf numFmtId="164" fontId="27" fillId="0" borderId="17" xfId="0" applyNumberFormat="1" applyFont="1" applyBorder="1" applyAlignment="1">
      <alignment horizontal="right" vertical="center"/>
    </xf>
    <xf numFmtId="0" fontId="5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17" xfId="2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3" fontId="5" fillId="0" borderId="18" xfId="0" applyNumberFormat="1" applyFont="1" applyBorder="1" applyAlignment="1">
      <alignment horizontal="left" vertical="top" wrapText="1"/>
    </xf>
    <xf numFmtId="3" fontId="5" fillId="0" borderId="18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vertical="center" wrapText="1"/>
    </xf>
    <xf numFmtId="4" fontId="2" fillId="0" borderId="0" xfId="0" applyNumberFormat="1" applyFont="1" applyAlignment="1">
      <alignment horizontal="left" vertical="top" wrapText="1"/>
    </xf>
    <xf numFmtId="165" fontId="4" fillId="0" borderId="18" xfId="0" applyNumberFormat="1" applyFont="1" applyBorder="1" applyAlignment="1">
      <alignment horizontal="center" vertical="top" wrapText="1"/>
    </xf>
    <xf numFmtId="0" fontId="35" fillId="0" borderId="18" xfId="5" applyFont="1" applyBorder="1" applyAlignment="1">
      <alignment horizontal="center" vertical="center" wrapText="1"/>
    </xf>
    <xf numFmtId="0" fontId="35" fillId="0" borderId="18" xfId="1" applyFont="1" applyBorder="1" applyAlignment="1">
      <alignment horizontal="center" vertical="center" wrapText="1"/>
    </xf>
    <xf numFmtId="166" fontId="36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18" xfId="5" applyFont="1" applyBorder="1" applyAlignment="1">
      <alignment horizontal="center" vertical="center" wrapText="1"/>
    </xf>
    <xf numFmtId="166" fontId="37" fillId="0" borderId="0" xfId="0" applyNumberFormat="1" applyFont="1" applyAlignment="1">
      <alignment horizontal="center" vertical="center" wrapText="1"/>
    </xf>
    <xf numFmtId="49" fontId="35" fillId="0" borderId="18" xfId="0" applyNumberFormat="1" applyFont="1" applyBorder="1" applyAlignment="1">
      <alignment horizontal="center" vertical="center" wrapText="1"/>
    </xf>
    <xf numFmtId="166" fontId="35" fillId="0" borderId="18" xfId="0" applyNumberFormat="1" applyFont="1" applyBorder="1" applyAlignment="1">
      <alignment horizontal="center" vertical="center" wrapText="1"/>
    </xf>
    <xf numFmtId="49" fontId="35" fillId="0" borderId="2" xfId="0" applyNumberFormat="1" applyFont="1" applyBorder="1" applyAlignment="1">
      <alignment horizontal="center" vertical="center" wrapText="1"/>
    </xf>
    <xf numFmtId="3" fontId="35" fillId="0" borderId="0" xfId="0" applyNumberFormat="1" applyFont="1" applyAlignment="1">
      <alignment horizontal="center" vertical="center" wrapText="1"/>
    </xf>
    <xf numFmtId="3" fontId="35" fillId="0" borderId="18" xfId="0" applyNumberFormat="1" applyFont="1" applyBorder="1" applyAlignment="1">
      <alignment horizontal="center" vertical="center" wrapText="1"/>
    </xf>
    <xf numFmtId="1" fontId="38" fillId="0" borderId="18" xfId="0" applyNumberFormat="1" applyFont="1" applyBorder="1" applyAlignment="1">
      <alignment vertical="center"/>
    </xf>
    <xf numFmtId="0" fontId="38" fillId="0" borderId="18" xfId="0" applyFont="1" applyBorder="1" applyAlignment="1">
      <alignment vertical="center" wrapText="1"/>
    </xf>
    <xf numFmtId="0" fontId="38" fillId="0" borderId="18" xfId="0" applyFont="1" applyBorder="1" applyAlignment="1">
      <alignment vertical="center"/>
    </xf>
    <xf numFmtId="168" fontId="35" fillId="0" borderId="18" xfId="0" applyNumberFormat="1" applyFont="1" applyBorder="1" applyAlignment="1">
      <alignment horizontal="center" vertical="center" wrapText="1"/>
    </xf>
    <xf numFmtId="165" fontId="38" fillId="0" borderId="18" xfId="0" applyNumberFormat="1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 wrapText="1"/>
    </xf>
    <xf numFmtId="4" fontId="35" fillId="0" borderId="18" xfId="0" applyNumberFormat="1" applyFont="1" applyBorder="1" applyAlignment="1">
      <alignment horizontal="center" vertical="center" wrapText="1"/>
    </xf>
    <xf numFmtId="166" fontId="38" fillId="0" borderId="18" xfId="0" applyNumberFormat="1" applyFont="1" applyBorder="1" applyAlignment="1">
      <alignment horizontal="center" vertical="center"/>
    </xf>
    <xf numFmtId="3" fontId="35" fillId="0" borderId="3" xfId="0" applyNumberFormat="1" applyFont="1" applyBorder="1" applyAlignment="1">
      <alignment horizontal="center" vertical="center" wrapText="1"/>
    </xf>
    <xf numFmtId="166" fontId="35" fillId="0" borderId="3" xfId="0" applyNumberFormat="1" applyFont="1" applyBorder="1" applyAlignment="1">
      <alignment horizontal="center" vertical="center" wrapText="1"/>
    </xf>
    <xf numFmtId="1" fontId="35" fillId="0" borderId="19" xfId="0" applyNumberFormat="1" applyFont="1" applyBorder="1" applyAlignment="1">
      <alignment horizontal="center" vertical="center" wrapText="1"/>
    </xf>
    <xf numFmtId="166" fontId="35" fillId="0" borderId="19" xfId="0" applyNumberFormat="1" applyFont="1" applyBorder="1" applyAlignment="1">
      <alignment horizontal="center" vertical="center" wrapText="1"/>
    </xf>
    <xf numFmtId="49" fontId="35" fillId="0" borderId="19" xfId="0" applyNumberFormat="1" applyFont="1" applyBorder="1" applyAlignment="1">
      <alignment horizontal="center" vertical="center" wrapText="1"/>
    </xf>
    <xf numFmtId="49" fontId="35" fillId="0" borderId="18" xfId="3" applyNumberFormat="1" applyFont="1" applyBorder="1" applyAlignment="1">
      <alignment horizontal="center" vertical="center" wrapText="1"/>
    </xf>
    <xf numFmtId="1" fontId="35" fillId="0" borderId="20" xfId="0" applyNumberFormat="1" applyFont="1" applyBorder="1" applyAlignment="1">
      <alignment horizontal="center" vertical="center" wrapText="1"/>
    </xf>
    <xf numFmtId="166" fontId="35" fillId="0" borderId="2" xfId="0" applyNumberFormat="1" applyFont="1" applyBorder="1" applyAlignment="1">
      <alignment horizontal="center" vertical="center" wrapText="1"/>
    </xf>
    <xf numFmtId="3" fontId="35" fillId="3" borderId="0" xfId="0" applyNumberFormat="1" applyFont="1" applyFill="1" applyAlignment="1">
      <alignment horizontal="left" vertical="top" wrapText="1"/>
    </xf>
    <xf numFmtId="3" fontId="35" fillId="3" borderId="0" xfId="0" applyNumberFormat="1" applyFont="1" applyFill="1" applyAlignment="1">
      <alignment horizontal="center" vertical="top" wrapText="1"/>
    </xf>
    <xf numFmtId="3" fontId="35" fillId="3" borderId="0" xfId="0" applyNumberFormat="1" applyFont="1" applyFill="1" applyAlignment="1">
      <alignment horizontal="left" vertical="center" wrapText="1"/>
    </xf>
    <xf numFmtId="3" fontId="35" fillId="3" borderId="0" xfId="0" applyNumberFormat="1" applyFont="1" applyFill="1" applyAlignment="1">
      <alignment horizontal="center" vertical="center" wrapText="1"/>
    </xf>
    <xf numFmtId="166" fontId="35" fillId="3" borderId="0" xfId="0" applyNumberFormat="1" applyFont="1" applyFill="1" applyAlignment="1">
      <alignment horizontal="left" vertical="center" wrapText="1"/>
    </xf>
    <xf numFmtId="166" fontId="8" fillId="3" borderId="0" xfId="0" applyNumberFormat="1" applyFont="1" applyFill="1" applyAlignment="1">
      <alignment horizontal="center" vertical="center" wrapText="1"/>
    </xf>
    <xf numFmtId="3" fontId="12" fillId="3" borderId="18" xfId="0" applyNumberFormat="1" applyFont="1" applyFill="1" applyBorder="1" applyAlignment="1">
      <alignment horizontal="center" vertical="center" wrapText="1"/>
    </xf>
    <xf numFmtId="166" fontId="35" fillId="3" borderId="0" xfId="0" applyNumberFormat="1" applyFont="1" applyFill="1" applyAlignment="1">
      <alignment horizontal="center" vertical="top" wrapText="1"/>
    </xf>
    <xf numFmtId="3" fontId="5" fillId="3" borderId="0" xfId="0" applyNumberFormat="1" applyFont="1" applyFill="1" applyAlignment="1">
      <alignment horizontal="center" vertical="top" wrapText="1"/>
    </xf>
    <xf numFmtId="165" fontId="36" fillId="0" borderId="0" xfId="0" applyNumberFormat="1" applyFont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3" fontId="40" fillId="0" borderId="18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left" vertical="center" wrapText="1"/>
    </xf>
    <xf numFmtId="1" fontId="40" fillId="0" borderId="18" xfId="0" applyNumberFormat="1" applyFont="1" applyBorder="1" applyAlignment="1">
      <alignment vertical="center"/>
    </xf>
    <xf numFmtId="0" fontId="40" fillId="0" borderId="18" xfId="0" applyFont="1" applyBorder="1" applyAlignment="1">
      <alignment vertical="center" wrapText="1"/>
    </xf>
    <xf numFmtId="0" fontId="40" fillId="0" borderId="18" xfId="0" applyFont="1" applyBorder="1" applyAlignment="1">
      <alignment horizontal="left" vertical="center"/>
    </xf>
    <xf numFmtId="165" fontId="40" fillId="0" borderId="18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vertical="center" wrapText="1"/>
    </xf>
    <xf numFmtId="1" fontId="5" fillId="0" borderId="18" xfId="0" applyNumberFormat="1" applyFont="1" applyBorder="1" applyAlignment="1">
      <alignment vertical="center"/>
    </xf>
    <xf numFmtId="0" fontId="40" fillId="0" borderId="18" xfId="0" applyFont="1" applyBorder="1" applyAlignment="1">
      <alignment horizontal="center" vertical="center"/>
    </xf>
    <xf numFmtId="0" fontId="41" fillId="0" borderId="0" xfId="0" applyFont="1"/>
    <xf numFmtId="3" fontId="40" fillId="0" borderId="18" xfId="0" applyNumberFormat="1" applyFont="1" applyBorder="1" applyAlignment="1">
      <alignment horizontal="left" vertical="top" wrapText="1"/>
    </xf>
    <xf numFmtId="3" fontId="40" fillId="0" borderId="18" xfId="0" applyNumberFormat="1" applyFont="1" applyBorder="1" applyAlignment="1">
      <alignment horizontal="left" vertical="center" wrapText="1"/>
    </xf>
    <xf numFmtId="1" fontId="5" fillId="0" borderId="19" xfId="0" applyNumberFormat="1" applyFont="1" applyBorder="1" applyAlignment="1">
      <alignment horizontal="left" vertical="center" wrapText="1"/>
    </xf>
    <xf numFmtId="0" fontId="35" fillId="0" borderId="0" xfId="0" applyFont="1" applyAlignment="1">
      <alignment horizontal="left"/>
    </xf>
    <xf numFmtId="0" fontId="36" fillId="0" borderId="0" xfId="0" applyFont="1"/>
    <xf numFmtId="0" fontId="5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3" fontId="42" fillId="0" borderId="18" xfId="0" applyNumberFormat="1" applyFont="1" applyBorder="1" applyAlignment="1">
      <alignment horizontal="center" vertical="top" wrapText="1"/>
    </xf>
    <xf numFmtId="3" fontId="42" fillId="0" borderId="18" xfId="0" applyNumberFormat="1" applyFont="1" applyBorder="1" applyAlignment="1">
      <alignment horizontal="center" vertical="center" wrapText="1"/>
    </xf>
    <xf numFmtId="166" fontId="23" fillId="0" borderId="18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7" fontId="5" fillId="0" borderId="18" xfId="0" applyNumberFormat="1" applyFont="1" applyBorder="1" applyAlignment="1">
      <alignment horizontal="center" vertical="center" wrapText="1"/>
    </xf>
    <xf numFmtId="49" fontId="5" fillId="4" borderId="18" xfId="0" applyNumberFormat="1" applyFont="1" applyFill="1" applyBorder="1" applyAlignment="1">
      <alignment horizontal="center" vertical="center" wrapText="1"/>
    </xf>
    <xf numFmtId="3" fontId="40" fillId="4" borderId="18" xfId="0" applyNumberFormat="1" applyFont="1" applyFill="1" applyBorder="1" applyAlignment="1">
      <alignment horizontal="center" vertical="center" wrapText="1"/>
    </xf>
    <xf numFmtId="3" fontId="5" fillId="4" borderId="18" xfId="0" applyNumberFormat="1" applyFont="1" applyFill="1" applyBorder="1" applyAlignment="1">
      <alignment horizontal="left" vertical="center" wrapText="1"/>
    </xf>
    <xf numFmtId="3" fontId="5" fillId="4" borderId="18" xfId="0" applyNumberFormat="1" applyFont="1" applyFill="1" applyBorder="1" applyAlignment="1">
      <alignment horizontal="center" vertical="center" wrapText="1"/>
    </xf>
    <xf numFmtId="0" fontId="36" fillId="4" borderId="18" xfId="5" applyFont="1" applyFill="1" applyBorder="1" applyAlignment="1">
      <alignment horizontal="center" vertical="center" wrapText="1"/>
    </xf>
    <xf numFmtId="1" fontId="40" fillId="4" borderId="18" xfId="0" applyNumberFormat="1" applyFont="1" applyFill="1" applyBorder="1" applyAlignment="1">
      <alignment vertical="center"/>
    </xf>
    <xf numFmtId="0" fontId="40" fillId="4" borderId="18" xfId="0" applyFont="1" applyFill="1" applyBorder="1" applyAlignment="1">
      <alignment vertical="center" wrapText="1"/>
    </xf>
    <xf numFmtId="0" fontId="40" fillId="4" borderId="18" xfId="0" applyFont="1" applyFill="1" applyBorder="1" applyAlignment="1">
      <alignment horizontal="left" vertical="center"/>
    </xf>
    <xf numFmtId="4" fontId="40" fillId="4" borderId="18" xfId="0" applyNumberFormat="1" applyFont="1" applyFill="1" applyBorder="1" applyAlignment="1">
      <alignment horizontal="center" vertical="center" wrapText="1"/>
    </xf>
    <xf numFmtId="165" fontId="40" fillId="4" borderId="18" xfId="0" applyNumberFormat="1" applyFont="1" applyFill="1" applyBorder="1" applyAlignment="1">
      <alignment horizontal="center" vertical="center" wrapText="1"/>
    </xf>
    <xf numFmtId="166" fontId="33" fillId="4" borderId="0" xfId="0" applyNumberFormat="1" applyFont="1" applyFill="1" applyAlignment="1">
      <alignment horizontal="left" vertical="center" wrapText="1"/>
    </xf>
    <xf numFmtId="3" fontId="35" fillId="4" borderId="0" xfId="0" applyNumberFormat="1" applyFont="1" applyFill="1" applyAlignment="1">
      <alignment horizontal="left" vertical="top" wrapText="1"/>
    </xf>
    <xf numFmtId="3" fontId="5" fillId="4" borderId="18" xfId="0" applyNumberFormat="1" applyFont="1" applyFill="1" applyBorder="1" applyAlignment="1">
      <alignment vertical="center" wrapText="1"/>
    </xf>
    <xf numFmtId="0" fontId="35" fillId="4" borderId="18" xfId="5" applyFont="1" applyFill="1" applyBorder="1" applyAlignment="1">
      <alignment horizontal="center" vertical="center" wrapText="1"/>
    </xf>
    <xf numFmtId="1" fontId="5" fillId="4" borderId="18" xfId="0" applyNumberFormat="1" applyFont="1" applyFill="1" applyBorder="1" applyAlignment="1">
      <alignment vertical="center"/>
    </xf>
    <xf numFmtId="168" fontId="40" fillId="4" borderId="18" xfId="0" applyNumberFormat="1" applyFont="1" applyFill="1" applyBorder="1" applyAlignment="1">
      <alignment horizontal="center" vertical="center" wrapText="1"/>
    </xf>
    <xf numFmtId="0" fontId="40" fillId="4" borderId="18" xfId="0" applyFont="1" applyFill="1" applyBorder="1" applyAlignment="1">
      <alignment horizontal="center" vertical="center"/>
    </xf>
    <xf numFmtId="0" fontId="38" fillId="4" borderId="18" xfId="1" applyFont="1" applyFill="1" applyBorder="1" applyAlignment="1">
      <alignment horizontal="center" vertical="center" wrapText="1"/>
    </xf>
    <xf numFmtId="3" fontId="40" fillId="4" borderId="18" xfId="0" applyNumberFormat="1" applyFont="1" applyFill="1" applyBorder="1" applyAlignment="1">
      <alignment horizontal="left" vertical="top" wrapText="1"/>
    </xf>
    <xf numFmtId="3" fontId="40" fillId="4" borderId="18" xfId="0" applyNumberFormat="1" applyFont="1" applyFill="1" applyBorder="1" applyAlignment="1">
      <alignment horizontal="left" vertical="center" wrapText="1"/>
    </xf>
    <xf numFmtId="49" fontId="5" fillId="4" borderId="19" xfId="0" applyNumberFormat="1" applyFont="1" applyFill="1" applyBorder="1" applyAlignment="1">
      <alignment horizontal="center" vertical="center" wrapText="1"/>
    </xf>
    <xf numFmtId="3" fontId="40" fillId="5" borderId="18" xfId="0" applyNumberFormat="1" applyFont="1" applyFill="1" applyBorder="1" applyAlignment="1">
      <alignment horizontal="left" vertical="top" wrapText="1"/>
    </xf>
    <xf numFmtId="3" fontId="40" fillId="5" borderId="18" xfId="0" applyNumberFormat="1" applyFont="1" applyFill="1" applyBorder="1" applyAlignment="1">
      <alignment horizontal="center" vertical="center" wrapText="1"/>
    </xf>
    <xf numFmtId="3" fontId="40" fillId="5" borderId="18" xfId="0" applyNumberFormat="1" applyFont="1" applyFill="1" applyBorder="1" applyAlignment="1">
      <alignment horizontal="left" vertical="center" wrapText="1"/>
    </xf>
    <xf numFmtId="1" fontId="40" fillId="5" borderId="18" xfId="0" applyNumberFormat="1" applyFont="1" applyFill="1" applyBorder="1" applyAlignment="1">
      <alignment vertical="center"/>
    </xf>
    <xf numFmtId="0" fontId="40" fillId="5" borderId="18" xfId="0" applyFont="1" applyFill="1" applyBorder="1" applyAlignment="1">
      <alignment vertical="center" wrapText="1"/>
    </xf>
    <xf numFmtId="0" fontId="40" fillId="5" borderId="18" xfId="0" applyFont="1" applyFill="1" applyBorder="1" applyAlignment="1">
      <alignment horizontal="left" vertical="center"/>
    </xf>
    <xf numFmtId="0" fontId="40" fillId="5" borderId="18" xfId="0" applyFont="1" applyFill="1" applyBorder="1" applyAlignment="1">
      <alignment horizontal="center" vertical="center"/>
    </xf>
    <xf numFmtId="165" fontId="40" fillId="5" borderId="18" xfId="0" applyNumberFormat="1" applyFont="1" applyFill="1" applyBorder="1" applyAlignment="1">
      <alignment horizontal="center" vertical="center" wrapText="1"/>
    </xf>
    <xf numFmtId="3" fontId="35" fillId="5" borderId="0" xfId="0" applyNumberFormat="1" applyFont="1" applyFill="1" applyAlignment="1">
      <alignment horizontal="left" vertical="top" wrapText="1"/>
    </xf>
    <xf numFmtId="1" fontId="5" fillId="4" borderId="19" xfId="0" applyNumberFormat="1" applyFont="1" applyFill="1" applyBorder="1" applyAlignment="1">
      <alignment horizontal="left" vertical="center" wrapText="1"/>
    </xf>
    <xf numFmtId="1" fontId="5" fillId="5" borderId="19" xfId="0" applyNumberFormat="1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horizontal="left" vertical="center"/>
    </xf>
    <xf numFmtId="3" fontId="5" fillId="5" borderId="18" xfId="0" applyNumberFormat="1" applyFont="1" applyFill="1" applyBorder="1" applyAlignment="1">
      <alignment horizontal="left" vertical="center" wrapText="1"/>
    </xf>
    <xf numFmtId="3" fontId="5" fillId="5" borderId="18" xfId="0" applyNumberFormat="1" applyFont="1" applyFill="1" applyBorder="1" applyAlignment="1">
      <alignment horizontal="center" vertical="center" wrapText="1"/>
    </xf>
    <xf numFmtId="1" fontId="5" fillId="5" borderId="18" xfId="0" applyNumberFormat="1" applyFont="1" applyFill="1" applyBorder="1" applyAlignment="1">
      <alignment vertical="center"/>
    </xf>
    <xf numFmtId="0" fontId="5" fillId="5" borderId="18" xfId="0" applyFont="1" applyFill="1" applyBorder="1" applyAlignment="1">
      <alignment vertical="center" wrapText="1"/>
    </xf>
    <xf numFmtId="0" fontId="5" fillId="5" borderId="18" xfId="0" applyFont="1" applyFill="1" applyBorder="1" applyAlignment="1">
      <alignment horizontal="left" vertical="center"/>
    </xf>
    <xf numFmtId="3" fontId="35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left" vertical="center" wrapText="1" inden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left" vertical="center" wrapText="1" inden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11" fillId="0" borderId="0" xfId="0" applyNumberFormat="1" applyFont="1" applyAlignment="1">
      <alignment horizontal="left" vertical="center" wrapText="1" indent="1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22" fillId="3" borderId="2" xfId="0" applyNumberFormat="1" applyFont="1" applyFill="1" applyBorder="1" applyAlignment="1">
      <alignment horizontal="center" vertical="center" wrapText="1"/>
    </xf>
    <xf numFmtId="3" fontId="22" fillId="3" borderId="3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3" fontId="22" fillId="3" borderId="0" xfId="0" applyNumberFormat="1" applyFont="1" applyFill="1" applyAlignment="1">
      <alignment horizontal="center" vertical="center" wrapText="1"/>
    </xf>
    <xf numFmtId="3" fontId="12" fillId="3" borderId="18" xfId="0" applyNumberFormat="1" applyFont="1" applyFill="1" applyBorder="1" applyAlignment="1">
      <alignment horizontal="center" vertical="center" wrapText="1"/>
    </xf>
    <xf numFmtId="3" fontId="35" fillId="3" borderId="0" xfId="0" applyNumberFormat="1" applyFont="1" applyFill="1" applyAlignment="1">
      <alignment horizontal="center" vertical="center" wrapText="1"/>
    </xf>
    <xf numFmtId="166" fontId="22" fillId="3" borderId="2" xfId="0" applyNumberFormat="1" applyFont="1" applyFill="1" applyBorder="1" applyAlignment="1">
      <alignment horizontal="center" vertical="center" wrapText="1"/>
    </xf>
    <xf numFmtId="166" fontId="22" fillId="3" borderId="3" xfId="0" applyNumberFormat="1" applyFont="1" applyFill="1" applyBorder="1" applyAlignment="1">
      <alignment horizontal="center" vertical="center" wrapText="1"/>
    </xf>
    <xf numFmtId="1" fontId="40" fillId="4" borderId="2" xfId="0" applyNumberFormat="1" applyFont="1" applyFill="1" applyBorder="1" applyAlignment="1">
      <alignment horizontal="center" vertical="center"/>
    </xf>
    <xf numFmtId="1" fontId="40" fillId="4" borderId="3" xfId="0" applyNumberFormat="1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left" vertical="center" wrapText="1"/>
    </xf>
    <xf numFmtId="0" fontId="40" fillId="4" borderId="3" xfId="0" applyFont="1" applyFill="1" applyBorder="1" applyAlignment="1">
      <alignment horizontal="left" vertical="center" wrapText="1"/>
    </xf>
    <xf numFmtId="0" fontId="40" fillId="4" borderId="2" xfId="0" applyFont="1" applyFill="1" applyBorder="1" applyAlignment="1">
      <alignment horizontal="left" vertical="center"/>
    </xf>
    <xf numFmtId="0" fontId="40" fillId="4" borderId="3" xfId="0" applyFont="1" applyFill="1" applyBorder="1" applyAlignment="1">
      <alignment horizontal="left" vertical="center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3" fontId="40" fillId="4" borderId="2" xfId="0" applyNumberFormat="1" applyFont="1" applyFill="1" applyBorder="1" applyAlignment="1">
      <alignment horizontal="center" vertical="center" wrapText="1"/>
    </xf>
    <xf numFmtId="3" fontId="40" fillId="4" borderId="3" xfId="0" applyNumberFormat="1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vertical="center" wrapText="1"/>
    </xf>
    <xf numFmtId="3" fontId="5" fillId="4" borderId="3" xfId="0" applyNumberFormat="1" applyFont="1" applyFill="1" applyBorder="1" applyAlignment="1">
      <alignment vertical="center" wrapText="1"/>
    </xf>
    <xf numFmtId="0" fontId="36" fillId="4" borderId="2" xfId="5" applyFont="1" applyFill="1" applyBorder="1" applyAlignment="1">
      <alignment horizontal="center" vertical="center" wrapText="1"/>
    </xf>
    <xf numFmtId="0" fontId="36" fillId="4" borderId="3" xfId="5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23" fillId="0" borderId="8" xfId="0" applyNumberFormat="1" applyFont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9" xfId="0" applyNumberFormat="1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3" fontId="16" fillId="0" borderId="0" xfId="0" applyNumberFormat="1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0" fillId="0" borderId="0" xfId="0" applyFont="1" applyAlignment="1">
      <alignment horizontal="left" vertical="top" wrapText="1"/>
    </xf>
    <xf numFmtId="0" fontId="29" fillId="0" borderId="0" xfId="2" applyFont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inden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top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top" wrapText="1"/>
    </xf>
    <xf numFmtId="3" fontId="22" fillId="0" borderId="14" xfId="0" applyNumberFormat="1" applyFont="1" applyBorder="1" applyAlignment="1">
      <alignment horizontal="center" vertical="top" wrapText="1"/>
    </xf>
    <xf numFmtId="3" fontId="22" fillId="0" borderId="9" xfId="0" applyNumberFormat="1" applyFont="1" applyBorder="1" applyAlignment="1">
      <alignment horizontal="center" vertical="top" wrapText="1"/>
    </xf>
  </cellXfs>
  <cellStyles count="6">
    <cellStyle name="Normal" xfId="5" xr:uid="{053474C7-7CAA-4003-BBB9-59BEB15C6F2D}"/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_2012 йил иш режаси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3059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76200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1553825" y="762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396323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9321248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9841810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248769</xdr:colOff>
      <xdr:row>1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10716744" y="1000125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378278</xdr:colOff>
      <xdr:row>0</xdr:row>
      <xdr:rowOff>190500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5414171" y="1905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00B0F0"/>
    <pageSetUpPr fitToPage="1"/>
  </sheetPr>
  <dimension ref="A1:AD16"/>
  <sheetViews>
    <sheetView zoomScale="70" zoomScaleNormal="70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F17" sqref="F17"/>
    </sheetView>
  </sheetViews>
  <sheetFormatPr defaultColWidth="9.140625" defaultRowHeight="18.75" x14ac:dyDescent="0.3"/>
  <cols>
    <col min="1" max="1" width="6.7109375" style="5" customWidth="1"/>
    <col min="2" max="2" width="53.140625" style="5" customWidth="1"/>
    <col min="3" max="6" width="20.7109375" style="5" customWidth="1"/>
    <col min="7" max="7" width="34.42578125" style="5" customWidth="1"/>
    <col min="8" max="18" width="15.7109375" style="5" customWidth="1"/>
    <col min="19" max="30" width="9.140625" style="5"/>
    <col min="31" max="16384" width="9.140625" style="7"/>
  </cols>
  <sheetData>
    <row r="1" spans="1:30" ht="75" customHeight="1" x14ac:dyDescent="0.3">
      <c r="F1" s="207" t="s">
        <v>82</v>
      </c>
      <c r="G1" s="208"/>
    </row>
    <row r="2" spans="1:30" x14ac:dyDescent="0.3">
      <c r="F2" s="209"/>
      <c r="G2" s="209"/>
    </row>
    <row r="3" spans="1:30" ht="4.5" customHeight="1" x14ac:dyDescent="0.3">
      <c r="F3" s="209"/>
      <c r="G3" s="209"/>
    </row>
    <row r="4" spans="1:30" x14ac:dyDescent="0.3">
      <c r="F4" s="209"/>
      <c r="G4" s="209"/>
    </row>
    <row r="5" spans="1:30" ht="3.75" customHeight="1" x14ac:dyDescent="0.3"/>
    <row r="6" spans="1:30" ht="57.6" customHeight="1" x14ac:dyDescent="0.3">
      <c r="A6" s="212" t="s">
        <v>799</v>
      </c>
      <c r="B6" s="212"/>
      <c r="C6" s="212"/>
      <c r="D6" s="212"/>
      <c r="E6" s="212"/>
      <c r="F6" s="212"/>
      <c r="G6" s="212"/>
    </row>
    <row r="7" spans="1:30" x14ac:dyDescent="0.3">
      <c r="A7" s="213" t="s">
        <v>12</v>
      </c>
      <c r="B7" s="213"/>
      <c r="C7" s="213"/>
      <c r="D7" s="213"/>
      <c r="E7" s="213"/>
      <c r="F7" s="213"/>
      <c r="G7" s="213"/>
    </row>
    <row r="8" spans="1:30" x14ac:dyDescent="0.3">
      <c r="G8" s="8"/>
    </row>
    <row r="9" spans="1:30" ht="32.450000000000003" customHeight="1" x14ac:dyDescent="0.3">
      <c r="A9" s="214" t="s">
        <v>13</v>
      </c>
      <c r="B9" s="214" t="s">
        <v>185</v>
      </c>
      <c r="C9" s="214" t="s">
        <v>0</v>
      </c>
      <c r="D9" s="214"/>
      <c r="E9" s="214"/>
      <c r="F9" s="214"/>
      <c r="G9" s="214"/>
      <c r="H9" s="9"/>
      <c r="I9" s="9"/>
      <c r="J9" s="9"/>
      <c r="K9" s="9"/>
    </row>
    <row r="10" spans="1:30" x14ac:dyDescent="0.3">
      <c r="A10" s="214"/>
      <c r="B10" s="214"/>
      <c r="C10" s="214" t="s">
        <v>5</v>
      </c>
      <c r="D10" s="214" t="s">
        <v>1</v>
      </c>
      <c r="E10" s="214"/>
      <c r="F10" s="214"/>
      <c r="G10" s="214"/>
    </row>
    <row r="11" spans="1:30" ht="112.5" x14ac:dyDescent="0.3">
      <c r="A11" s="214"/>
      <c r="B11" s="214"/>
      <c r="C11" s="214"/>
      <c r="D11" s="6" t="s">
        <v>2</v>
      </c>
      <c r="E11" s="6" t="s">
        <v>89</v>
      </c>
      <c r="F11" s="6" t="s">
        <v>3</v>
      </c>
      <c r="G11" s="6" t="s">
        <v>4</v>
      </c>
    </row>
    <row r="12" spans="1:30" ht="28.5" hidden="1" customHeight="1" x14ac:dyDescent="0.3">
      <c r="A12" s="13" t="e">
        <f>+#REF!+1</f>
        <v>#REF!</v>
      </c>
      <c r="B12" s="14"/>
      <c r="C12" s="20"/>
      <c r="D12" s="13"/>
      <c r="E12" s="13"/>
      <c r="F12" s="13"/>
      <c r="G12" s="15"/>
    </row>
    <row r="13" spans="1:30" ht="28.5" hidden="1" customHeight="1" x14ac:dyDescent="0.3">
      <c r="A13" s="13" t="e">
        <f t="shared" ref="A13:A14" si="0">+A12+1</f>
        <v>#REF!</v>
      </c>
      <c r="B13" s="14"/>
      <c r="C13" s="20"/>
      <c r="D13" s="13"/>
      <c r="E13" s="13"/>
      <c r="F13" s="13"/>
      <c r="G13" s="15"/>
    </row>
    <row r="14" spans="1:30" ht="28.5" hidden="1" customHeight="1" x14ac:dyDescent="0.3">
      <c r="A14" s="13" t="e">
        <f t="shared" si="0"/>
        <v>#REF!</v>
      </c>
      <c r="B14" s="14"/>
      <c r="C14" s="20"/>
      <c r="D14" s="13"/>
      <c r="E14" s="13"/>
      <c r="F14" s="13"/>
      <c r="G14" s="15"/>
    </row>
    <row r="15" spans="1:30" ht="64.5" customHeight="1" x14ac:dyDescent="0.3">
      <c r="A15" s="16" t="s">
        <v>189</v>
      </c>
      <c r="B15" s="18" t="s">
        <v>357</v>
      </c>
      <c r="C15" s="93">
        <f>D15+E15+F15</f>
        <v>6916904.0999999996</v>
      </c>
      <c r="D15" s="93">
        <v>2738647.1</v>
      </c>
      <c r="E15" s="93">
        <v>683945.2</v>
      </c>
      <c r="F15" s="93">
        <v>3494311.8</v>
      </c>
      <c r="G15" s="16">
        <v>0</v>
      </c>
    </row>
    <row r="16" spans="1:30" s="12" customFormat="1" ht="28.5" customHeight="1" x14ac:dyDescent="0.3">
      <c r="A16" s="210" t="s">
        <v>18</v>
      </c>
      <c r="B16" s="211"/>
      <c r="C16" s="93">
        <f>C15</f>
        <v>6916904.0999999996</v>
      </c>
      <c r="D16" s="93">
        <f>D15</f>
        <v>2738647.1</v>
      </c>
      <c r="E16" s="93">
        <f>E15</f>
        <v>683945.2</v>
      </c>
      <c r="F16" s="93">
        <f>F15</f>
        <v>3494311.8</v>
      </c>
      <c r="G16" s="16">
        <v>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</sheetData>
  <mergeCells count="12">
    <mergeCell ref="F1:G1"/>
    <mergeCell ref="F2:G2"/>
    <mergeCell ref="F3:G3"/>
    <mergeCell ref="F4:G4"/>
    <mergeCell ref="A16:B16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R26"/>
  <sheetViews>
    <sheetView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6" style="34" customWidth="1"/>
    <col min="2" max="3" width="11.5703125" style="34" bestFit="1" customWidth="1"/>
    <col min="4" max="4" width="14.42578125" style="34" customWidth="1"/>
    <col min="5" max="5" width="16" style="34" bestFit="1" customWidth="1"/>
    <col min="6" max="6" width="15.28515625" style="34" bestFit="1" customWidth="1"/>
    <col min="7" max="7" width="13.7109375" style="34" customWidth="1"/>
    <col min="8" max="8" width="14.5703125" style="34" customWidth="1"/>
    <col min="9" max="9" width="12.28515625" style="34" customWidth="1"/>
    <col min="10" max="10" width="12.7109375" style="34" customWidth="1"/>
    <col min="11" max="11" width="12" style="34" customWidth="1"/>
    <col min="12" max="12" width="14.85546875" style="34" customWidth="1"/>
    <col min="13" max="16384" width="9.140625" style="34"/>
  </cols>
  <sheetData>
    <row r="1" spans="1:18" ht="63.75" customHeight="1" x14ac:dyDescent="0.25">
      <c r="I1" s="279" t="s">
        <v>156</v>
      </c>
      <c r="J1" s="279"/>
      <c r="K1" s="279"/>
      <c r="L1" s="279"/>
    </row>
    <row r="4" spans="1:18" ht="48" customHeight="1" x14ac:dyDescent="0.25">
      <c r="A4" s="273" t="s">
        <v>157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</row>
    <row r="6" spans="1:18" x14ac:dyDescent="0.25">
      <c r="A6" s="277" t="s">
        <v>13</v>
      </c>
      <c r="B6" s="277" t="s">
        <v>158</v>
      </c>
      <c r="C6" s="277" t="s">
        <v>159</v>
      </c>
      <c r="D6" s="277" t="s">
        <v>160</v>
      </c>
      <c r="E6" s="277" t="s">
        <v>161</v>
      </c>
      <c r="F6" s="277" t="s">
        <v>162</v>
      </c>
      <c r="G6" s="277" t="s">
        <v>163</v>
      </c>
      <c r="H6" s="277" t="s">
        <v>164</v>
      </c>
      <c r="I6" s="274" t="s">
        <v>165</v>
      </c>
      <c r="J6" s="275"/>
      <c r="K6" s="276"/>
      <c r="L6" s="277" t="s">
        <v>166</v>
      </c>
      <c r="M6" s="71"/>
      <c r="N6" s="71"/>
      <c r="O6" s="71"/>
      <c r="P6" s="71"/>
      <c r="Q6" s="71"/>
      <c r="R6" s="71"/>
    </row>
    <row r="7" spans="1:18" ht="28.5" x14ac:dyDescent="0.25">
      <c r="A7" s="278"/>
      <c r="B7" s="278"/>
      <c r="C7" s="278"/>
      <c r="D7" s="278"/>
      <c r="E7" s="278"/>
      <c r="F7" s="278"/>
      <c r="G7" s="278"/>
      <c r="H7" s="278"/>
      <c r="I7" s="68" t="s">
        <v>167</v>
      </c>
      <c r="J7" s="68" t="s">
        <v>168</v>
      </c>
      <c r="K7" s="68" t="s">
        <v>169</v>
      </c>
      <c r="L7" s="278"/>
      <c r="M7" s="71"/>
      <c r="N7" s="71"/>
      <c r="O7" s="71"/>
      <c r="P7" s="71"/>
      <c r="Q7" s="71"/>
      <c r="R7" s="71"/>
    </row>
    <row r="8" spans="1:18" x14ac:dyDescent="0.25">
      <c r="A8" s="72"/>
      <c r="B8" s="72"/>
      <c r="C8" s="72"/>
      <c r="D8" s="58"/>
      <c r="E8" s="58"/>
      <c r="F8" s="58"/>
      <c r="G8" s="58"/>
      <c r="H8" s="58"/>
      <c r="I8" s="58"/>
      <c r="J8" s="58"/>
      <c r="K8" s="58"/>
      <c r="L8" s="58"/>
      <c r="M8" s="71"/>
      <c r="N8" s="71"/>
      <c r="O8" s="71"/>
      <c r="P8" s="71"/>
      <c r="Q8" s="71"/>
      <c r="R8" s="71"/>
    </row>
    <row r="9" spans="1:18" x14ac:dyDescent="0.25">
      <c r="A9" s="72"/>
      <c r="B9" s="72"/>
      <c r="C9" s="72"/>
      <c r="D9" s="58"/>
      <c r="E9" s="58"/>
      <c r="F9" s="58"/>
      <c r="G9" s="58"/>
      <c r="H9" s="58"/>
      <c r="I9" s="58"/>
      <c r="J9" s="58"/>
      <c r="K9" s="58"/>
      <c r="L9" s="58"/>
      <c r="M9" s="71"/>
      <c r="N9" s="71"/>
      <c r="O9" s="71"/>
      <c r="P9" s="71"/>
      <c r="Q9" s="71"/>
      <c r="R9" s="71"/>
    </row>
    <row r="10" spans="1:18" x14ac:dyDescent="0.25">
      <c r="A10" s="72"/>
      <c r="B10" s="72"/>
      <c r="C10" s="72"/>
      <c r="D10" s="58"/>
      <c r="E10" s="58"/>
      <c r="F10" s="58"/>
      <c r="G10" s="58"/>
      <c r="H10" s="58"/>
      <c r="I10" s="58"/>
      <c r="J10" s="58"/>
      <c r="K10" s="58"/>
      <c r="L10" s="58"/>
      <c r="M10" s="71"/>
      <c r="N10" s="71"/>
      <c r="O10" s="71"/>
      <c r="P10" s="71"/>
      <c r="Q10" s="71"/>
      <c r="R10" s="71"/>
    </row>
    <row r="11" spans="1:18" x14ac:dyDescent="0.25">
      <c r="A11" s="72"/>
      <c r="B11" s="72"/>
      <c r="C11" s="72"/>
      <c r="D11" s="58"/>
      <c r="E11" s="58"/>
      <c r="F11" s="58"/>
      <c r="G11" s="58"/>
      <c r="H11" s="58"/>
      <c r="I11" s="58"/>
      <c r="J11" s="58"/>
      <c r="K11" s="58"/>
      <c r="L11" s="58"/>
      <c r="M11" s="71"/>
      <c r="N11" s="71"/>
      <c r="O11" s="71"/>
      <c r="P11" s="71"/>
      <c r="Q11" s="71"/>
      <c r="R11" s="71"/>
    </row>
    <row r="12" spans="1:18" x14ac:dyDescent="0.25">
      <c r="A12" s="72"/>
      <c r="B12" s="72"/>
      <c r="C12" s="72"/>
      <c r="D12" s="58"/>
      <c r="E12" s="58"/>
      <c r="F12" s="58"/>
      <c r="G12" s="58"/>
      <c r="H12" s="58"/>
      <c r="I12" s="58"/>
      <c r="J12" s="58"/>
      <c r="K12" s="58"/>
      <c r="L12" s="58"/>
      <c r="M12" s="71"/>
      <c r="N12" s="71"/>
      <c r="O12" s="71"/>
      <c r="P12" s="71"/>
      <c r="Q12" s="71"/>
      <c r="R12" s="71"/>
    </row>
    <row r="13" spans="1:18" x14ac:dyDescent="0.25">
      <c r="A13" s="72"/>
      <c r="B13" s="72"/>
      <c r="C13" s="72"/>
      <c r="D13" s="58"/>
      <c r="E13" s="58"/>
      <c r="F13" s="58"/>
      <c r="G13" s="58"/>
      <c r="H13" s="58"/>
      <c r="I13" s="58"/>
      <c r="J13" s="58"/>
      <c r="K13" s="58"/>
      <c r="L13" s="58"/>
      <c r="M13" s="71"/>
      <c r="N13" s="71"/>
      <c r="O13" s="71"/>
      <c r="P13" s="71"/>
      <c r="Q13" s="71"/>
      <c r="R13" s="71"/>
    </row>
    <row r="14" spans="1:18" x14ac:dyDescent="0.25">
      <c r="A14" s="72"/>
      <c r="B14" s="72"/>
      <c r="C14" s="72"/>
      <c r="D14" s="58"/>
      <c r="E14" s="58"/>
      <c r="F14" s="58"/>
      <c r="G14" s="58"/>
      <c r="H14" s="58"/>
      <c r="I14" s="58"/>
      <c r="J14" s="58"/>
      <c r="K14" s="58"/>
      <c r="L14" s="58"/>
      <c r="M14" s="71"/>
      <c r="N14" s="71"/>
      <c r="O14" s="71"/>
      <c r="P14" s="71"/>
      <c r="Q14" s="71"/>
      <c r="R14" s="71"/>
    </row>
    <row r="15" spans="1:18" x14ac:dyDescent="0.25">
      <c r="A15" s="72"/>
      <c r="B15" s="72"/>
      <c r="C15" s="72"/>
      <c r="D15" s="58"/>
      <c r="E15" s="58"/>
      <c r="F15" s="58"/>
      <c r="G15" s="58"/>
      <c r="H15" s="58"/>
      <c r="I15" s="58"/>
      <c r="J15" s="58"/>
      <c r="K15" s="58"/>
      <c r="L15" s="58"/>
      <c r="M15" s="71"/>
      <c r="N15" s="71"/>
      <c r="O15" s="71"/>
      <c r="P15" s="71"/>
      <c r="Q15" s="71"/>
      <c r="R15" s="71"/>
    </row>
    <row r="16" spans="1:18" x14ac:dyDescent="0.25"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</row>
    <row r="17" spans="4:18" x14ac:dyDescent="0.25"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</row>
    <row r="18" spans="4:18" x14ac:dyDescent="0.25"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</row>
    <row r="19" spans="4:18" x14ac:dyDescent="0.25"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</row>
    <row r="20" spans="4:18" x14ac:dyDescent="0.25"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</row>
    <row r="21" spans="4:18" x14ac:dyDescent="0.25"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</row>
    <row r="22" spans="4:18" x14ac:dyDescent="0.25"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</row>
    <row r="23" spans="4:18" x14ac:dyDescent="0.25"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</row>
    <row r="24" spans="4:18" x14ac:dyDescent="0.25"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</row>
    <row r="25" spans="4:18" x14ac:dyDescent="0.25"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</row>
    <row r="26" spans="4:18" x14ac:dyDescent="0.25"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</row>
  </sheetData>
  <mergeCells count="12">
    <mergeCell ref="I6:K6"/>
    <mergeCell ref="L6:L7"/>
    <mergeCell ref="I1:L1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D14"/>
  <sheetViews>
    <sheetView zoomScale="115" zoomScaleNormal="115" workbookViewId="0">
      <selection activeCell="F9" sqref="F9"/>
    </sheetView>
  </sheetViews>
  <sheetFormatPr defaultRowHeight="15" x14ac:dyDescent="0.25"/>
  <cols>
    <col min="1" max="1" width="7" style="34" customWidth="1"/>
    <col min="2" max="2" width="46" style="34" customWidth="1"/>
    <col min="3" max="3" width="18" style="34" customWidth="1"/>
    <col min="4" max="4" width="44.5703125" style="34" customWidth="1"/>
    <col min="5" max="16384" width="9.140625" style="34"/>
  </cols>
  <sheetData>
    <row r="1" spans="1:4" ht="66" customHeight="1" x14ac:dyDescent="0.25">
      <c r="D1" s="55" t="s">
        <v>170</v>
      </c>
    </row>
    <row r="2" spans="1:4" ht="67.5" customHeight="1" x14ac:dyDescent="0.25">
      <c r="A2" s="270" t="s">
        <v>171</v>
      </c>
      <c r="B2" s="270"/>
      <c r="C2" s="270"/>
      <c r="D2" s="270"/>
    </row>
    <row r="4" spans="1:4" ht="30.75" customHeight="1" x14ac:dyDescent="0.25">
      <c r="A4" s="73" t="s">
        <v>13</v>
      </c>
      <c r="B4" s="73" t="s">
        <v>49</v>
      </c>
      <c r="C4" s="73" t="s">
        <v>47</v>
      </c>
      <c r="D4" s="73" t="s">
        <v>172</v>
      </c>
    </row>
    <row r="5" spans="1:4" x14ac:dyDescent="0.25">
      <c r="A5" s="74">
        <v>1</v>
      </c>
      <c r="B5" s="74"/>
      <c r="C5" s="74"/>
      <c r="D5" s="74"/>
    </row>
    <row r="6" spans="1:4" x14ac:dyDescent="0.25">
      <c r="A6" s="74">
        <f>+A5+1</f>
        <v>2</v>
      </c>
      <c r="B6" s="75"/>
      <c r="C6" s="75"/>
      <c r="D6" s="76"/>
    </row>
    <row r="7" spans="1:4" x14ac:dyDescent="0.25">
      <c r="A7" s="74">
        <f t="shared" ref="A7:A14" si="0">+A6+1</f>
        <v>3</v>
      </c>
      <c r="B7" s="75"/>
      <c r="C7" s="75"/>
      <c r="D7" s="76"/>
    </row>
    <row r="8" spans="1:4" x14ac:dyDescent="0.25">
      <c r="A8" s="74">
        <f t="shared" si="0"/>
        <v>4</v>
      </c>
      <c r="B8" s="75"/>
      <c r="C8" s="75"/>
      <c r="D8" s="76"/>
    </row>
    <row r="9" spans="1:4" x14ac:dyDescent="0.25">
      <c r="A9" s="74">
        <f t="shared" si="0"/>
        <v>5</v>
      </c>
      <c r="B9" s="75"/>
      <c r="C9" s="75"/>
      <c r="D9" s="76"/>
    </row>
    <row r="10" spans="1:4" x14ac:dyDescent="0.25">
      <c r="A10" s="74">
        <f t="shared" si="0"/>
        <v>6</v>
      </c>
      <c r="B10" s="75"/>
      <c r="C10" s="75"/>
      <c r="D10" s="76"/>
    </row>
    <row r="11" spans="1:4" x14ac:dyDescent="0.25">
      <c r="A11" s="74">
        <f t="shared" si="0"/>
        <v>7</v>
      </c>
      <c r="B11" s="75"/>
      <c r="C11" s="75"/>
      <c r="D11" s="76"/>
    </row>
    <row r="12" spans="1:4" x14ac:dyDescent="0.25">
      <c r="A12" s="74">
        <f t="shared" si="0"/>
        <v>8</v>
      </c>
      <c r="B12" s="75"/>
      <c r="C12" s="75"/>
      <c r="D12" s="76"/>
    </row>
    <row r="13" spans="1:4" x14ac:dyDescent="0.25">
      <c r="A13" s="74">
        <f t="shared" si="0"/>
        <v>9</v>
      </c>
      <c r="B13" s="75"/>
      <c r="C13" s="75"/>
      <c r="D13" s="76"/>
    </row>
    <row r="14" spans="1:4" x14ac:dyDescent="0.25">
      <c r="A14" s="74">
        <f t="shared" si="0"/>
        <v>10</v>
      </c>
      <c r="B14" s="75"/>
      <c r="C14" s="75"/>
      <c r="D14" s="76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D14"/>
  <sheetViews>
    <sheetView zoomScale="115" zoomScaleNormal="115" workbookViewId="0">
      <selection activeCell="D18" sqref="D18"/>
    </sheetView>
  </sheetViews>
  <sheetFormatPr defaultRowHeight="15" x14ac:dyDescent="0.25"/>
  <cols>
    <col min="1" max="1" width="7" style="34" customWidth="1"/>
    <col min="2" max="2" width="38.42578125" style="34" customWidth="1"/>
    <col min="3" max="3" width="22.140625" style="34" customWidth="1"/>
    <col min="4" max="4" width="47.28515625" style="34" customWidth="1"/>
    <col min="5" max="16384" width="9.140625" style="34"/>
  </cols>
  <sheetData>
    <row r="1" spans="1:4" ht="60" customHeight="1" x14ac:dyDescent="0.25">
      <c r="D1" s="55" t="s">
        <v>173</v>
      </c>
    </row>
    <row r="2" spans="1:4" ht="64.5" customHeight="1" x14ac:dyDescent="0.25">
      <c r="A2" s="270" t="s">
        <v>174</v>
      </c>
      <c r="B2" s="270"/>
      <c r="C2" s="270"/>
      <c r="D2" s="270"/>
    </row>
    <row r="4" spans="1:4" ht="30.75" customHeight="1" x14ac:dyDescent="0.25">
      <c r="A4" s="73" t="s">
        <v>13</v>
      </c>
      <c r="B4" s="73" t="s">
        <v>49</v>
      </c>
      <c r="C4" s="73" t="s">
        <v>47</v>
      </c>
      <c r="D4" s="73" t="s">
        <v>172</v>
      </c>
    </row>
    <row r="5" spans="1:4" x14ac:dyDescent="0.25">
      <c r="A5" s="74">
        <v>1</v>
      </c>
      <c r="B5" s="74"/>
      <c r="C5" s="74"/>
      <c r="D5" s="74"/>
    </row>
    <row r="6" spans="1:4" x14ac:dyDescent="0.25">
      <c r="A6" s="74">
        <f>+A5+1</f>
        <v>2</v>
      </c>
      <c r="B6" s="75"/>
      <c r="C6" s="75"/>
      <c r="D6" s="76"/>
    </row>
    <row r="7" spans="1:4" x14ac:dyDescent="0.25">
      <c r="A7" s="74">
        <f t="shared" ref="A7:A14" si="0">+A6+1</f>
        <v>3</v>
      </c>
      <c r="B7" s="75"/>
      <c r="C7" s="75"/>
      <c r="D7" s="76"/>
    </row>
    <row r="8" spans="1:4" x14ac:dyDescent="0.25">
      <c r="A8" s="74">
        <f t="shared" si="0"/>
        <v>4</v>
      </c>
      <c r="B8" s="75"/>
      <c r="C8" s="75"/>
      <c r="D8" s="76"/>
    </row>
    <row r="9" spans="1:4" x14ac:dyDescent="0.25">
      <c r="A9" s="74">
        <f t="shared" si="0"/>
        <v>5</v>
      </c>
      <c r="B9" s="75"/>
      <c r="C9" s="75"/>
      <c r="D9" s="76"/>
    </row>
    <row r="10" spans="1:4" x14ac:dyDescent="0.25">
      <c r="A10" s="74">
        <f t="shared" si="0"/>
        <v>6</v>
      </c>
      <c r="B10" s="75"/>
      <c r="C10" s="75"/>
      <c r="D10" s="76"/>
    </row>
    <row r="11" spans="1:4" x14ac:dyDescent="0.25">
      <c r="A11" s="74">
        <f t="shared" si="0"/>
        <v>7</v>
      </c>
      <c r="B11" s="75"/>
      <c r="C11" s="75"/>
      <c r="D11" s="76"/>
    </row>
    <row r="12" spans="1:4" x14ac:dyDescent="0.25">
      <c r="A12" s="74">
        <f t="shared" si="0"/>
        <v>8</v>
      </c>
      <c r="B12" s="75"/>
      <c r="C12" s="75"/>
      <c r="D12" s="76"/>
    </row>
    <row r="13" spans="1:4" x14ac:dyDescent="0.25">
      <c r="A13" s="74">
        <f t="shared" si="0"/>
        <v>9</v>
      </c>
      <c r="B13" s="75"/>
      <c r="C13" s="75"/>
      <c r="D13" s="76"/>
    </row>
    <row r="14" spans="1:4" x14ac:dyDescent="0.25">
      <c r="A14" s="74">
        <f t="shared" si="0"/>
        <v>10</v>
      </c>
      <c r="B14" s="75"/>
      <c r="C14" s="75"/>
      <c r="D14" s="76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J16"/>
  <sheetViews>
    <sheetView zoomScaleNormal="100" workbookViewId="0">
      <selection activeCell="F16" sqref="F16"/>
    </sheetView>
  </sheetViews>
  <sheetFormatPr defaultRowHeight="15" x14ac:dyDescent="0.25"/>
  <cols>
    <col min="1" max="1" width="9.140625" style="34"/>
    <col min="2" max="2" width="52.85546875" style="34" customWidth="1"/>
    <col min="3" max="3" width="20.85546875" style="34" customWidth="1"/>
    <col min="4" max="4" width="55.85546875" style="34" customWidth="1"/>
    <col min="5" max="16384" width="9.140625" style="34"/>
  </cols>
  <sheetData>
    <row r="1" spans="1:10" ht="78.75" x14ac:dyDescent="0.25">
      <c r="A1" s="77"/>
      <c r="B1" s="78"/>
      <c r="C1" s="77"/>
      <c r="D1" s="79" t="s">
        <v>175</v>
      </c>
    </row>
    <row r="2" spans="1:10" ht="72.75" customHeight="1" x14ac:dyDescent="0.25">
      <c r="A2" s="270" t="s">
        <v>176</v>
      </c>
      <c r="B2" s="270"/>
      <c r="C2" s="270"/>
      <c r="D2" s="270"/>
      <c r="E2" s="80"/>
      <c r="F2" s="80"/>
      <c r="G2" s="80"/>
      <c r="H2" s="80"/>
      <c r="I2" s="80"/>
      <c r="J2" s="80"/>
    </row>
    <row r="3" spans="1:10" ht="19.5" x14ac:dyDescent="0.25">
      <c r="A3" s="281" t="s">
        <v>177</v>
      </c>
      <c r="B3" s="281"/>
      <c r="C3" s="281"/>
      <c r="D3" s="281"/>
    </row>
    <row r="4" spans="1:10" ht="18.75" x14ac:dyDescent="0.25">
      <c r="A4" s="77"/>
      <c r="B4" s="77"/>
      <c r="C4" s="77"/>
      <c r="D4" s="77"/>
    </row>
    <row r="5" spans="1:10" ht="24.75" customHeight="1" x14ac:dyDescent="0.25">
      <c r="A5" s="282" t="s">
        <v>13</v>
      </c>
      <c r="B5" s="282" t="s">
        <v>178</v>
      </c>
      <c r="C5" s="282" t="s">
        <v>179</v>
      </c>
      <c r="D5" s="282" t="s">
        <v>180</v>
      </c>
    </row>
    <row r="6" spans="1:10" ht="26.25" customHeight="1" x14ac:dyDescent="0.25">
      <c r="A6" s="282"/>
      <c r="B6" s="282"/>
      <c r="C6" s="282"/>
      <c r="D6" s="282"/>
    </row>
    <row r="7" spans="1:10" ht="18.75" x14ac:dyDescent="0.25">
      <c r="A7" s="81"/>
      <c r="B7" s="81"/>
      <c r="C7" s="81"/>
      <c r="D7" s="81"/>
    </row>
    <row r="8" spans="1:10" ht="18.75" x14ac:dyDescent="0.25">
      <c r="A8" s="81"/>
      <c r="B8" s="82"/>
      <c r="C8" s="81"/>
      <c r="D8" s="81"/>
    </row>
    <row r="9" spans="1:10" ht="18.75" x14ac:dyDescent="0.25">
      <c r="A9" s="81"/>
      <c r="B9" s="82"/>
      <c r="C9" s="81"/>
      <c r="D9" s="81"/>
    </row>
    <row r="10" spans="1:10" ht="18.75" x14ac:dyDescent="0.25">
      <c r="A10" s="81"/>
      <c r="B10" s="82"/>
      <c r="C10" s="81"/>
      <c r="D10" s="81"/>
    </row>
    <row r="11" spans="1:10" ht="18.75" x14ac:dyDescent="0.25">
      <c r="A11" s="81"/>
      <c r="B11" s="82"/>
      <c r="C11" s="81"/>
      <c r="D11" s="81"/>
    </row>
    <row r="12" spans="1:10" ht="18.75" x14ac:dyDescent="0.25">
      <c r="A12" s="81"/>
      <c r="B12" s="81"/>
      <c r="C12" s="81"/>
      <c r="D12" s="81"/>
    </row>
    <row r="15" spans="1:10" ht="15.75" customHeight="1" x14ac:dyDescent="0.25">
      <c r="A15" s="280" t="s">
        <v>181</v>
      </c>
      <c r="B15" s="280"/>
      <c r="C15" s="280"/>
      <c r="D15" s="280"/>
    </row>
    <row r="16" spans="1:10" x14ac:dyDescent="0.25">
      <c r="A16" s="280"/>
      <c r="B16" s="280"/>
      <c r="C16" s="280"/>
      <c r="D16" s="280"/>
    </row>
  </sheetData>
  <mergeCells count="7">
    <mergeCell ref="A15:D16"/>
    <mergeCell ref="A2:D2"/>
    <mergeCell ref="A3:D3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K30"/>
  <sheetViews>
    <sheetView zoomScaleNormal="100" workbookViewId="0">
      <selection activeCell="E6" sqref="E6:E7"/>
    </sheetView>
  </sheetViews>
  <sheetFormatPr defaultRowHeight="15" x14ac:dyDescent="0.25"/>
  <cols>
    <col min="1" max="1" width="6.7109375" style="34" customWidth="1"/>
    <col min="2" max="2" width="24.7109375" style="34" customWidth="1"/>
    <col min="3" max="3" width="14.5703125" style="34" customWidth="1"/>
    <col min="4" max="6" width="27.42578125" style="34" customWidth="1"/>
    <col min="7" max="7" width="11" style="34" customWidth="1"/>
    <col min="8" max="8" width="18" style="34" customWidth="1"/>
    <col min="9" max="9" width="12.42578125" style="34" customWidth="1"/>
    <col min="10" max="10" width="13.7109375" style="34" customWidth="1"/>
    <col min="11" max="11" width="14.85546875" style="34" customWidth="1"/>
    <col min="12" max="16384" width="9.140625" style="34"/>
  </cols>
  <sheetData>
    <row r="1" spans="1:11" ht="66" customHeight="1" x14ac:dyDescent="0.25">
      <c r="A1" s="5"/>
      <c r="B1" s="5"/>
      <c r="C1" s="5"/>
      <c r="D1" s="5"/>
      <c r="E1" s="5"/>
      <c r="H1" s="229" t="s">
        <v>87</v>
      </c>
      <c r="I1" s="209"/>
      <c r="J1" s="209"/>
      <c r="K1" s="209"/>
    </row>
    <row r="2" spans="1:11" ht="18.75" x14ac:dyDescent="0.25">
      <c r="A2" s="5"/>
      <c r="B2" s="5"/>
      <c r="C2" s="5"/>
      <c r="D2" s="5"/>
      <c r="E2" s="5"/>
      <c r="I2" s="209"/>
      <c r="J2" s="209"/>
      <c r="K2" s="209"/>
    </row>
    <row r="3" spans="1:11" ht="63" customHeight="1" x14ac:dyDescent="0.25">
      <c r="A3" s="212" t="s">
        <v>804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</row>
    <row r="4" spans="1:11" ht="18.75" x14ac:dyDescent="0.25">
      <c r="A4" s="213" t="s">
        <v>26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</row>
    <row r="5" spans="1:11" ht="37.5" x14ac:dyDescent="0.25">
      <c r="A5" s="5"/>
      <c r="B5" s="11" t="s">
        <v>27</v>
      </c>
      <c r="C5" s="11"/>
      <c r="D5" s="5"/>
      <c r="E5" s="5"/>
      <c r="F5" s="5"/>
      <c r="G5" s="5"/>
      <c r="H5" s="5"/>
      <c r="I5" s="5"/>
      <c r="J5" s="5"/>
      <c r="K5" s="29"/>
    </row>
    <row r="6" spans="1:11" s="53" customFormat="1" ht="35.25" customHeight="1" x14ac:dyDescent="0.25">
      <c r="A6" s="283" t="s">
        <v>13</v>
      </c>
      <c r="B6" s="283" t="s">
        <v>22</v>
      </c>
      <c r="C6" s="283" t="s">
        <v>47</v>
      </c>
      <c r="D6" s="283" t="s">
        <v>30</v>
      </c>
      <c r="E6" s="283" t="s">
        <v>33</v>
      </c>
      <c r="F6" s="283" t="s">
        <v>70</v>
      </c>
      <c r="G6" s="283" t="s">
        <v>25</v>
      </c>
      <c r="H6" s="283"/>
      <c r="I6" s="283" t="s">
        <v>75</v>
      </c>
      <c r="J6" s="283"/>
      <c r="K6" s="283"/>
    </row>
    <row r="7" spans="1:11" s="53" customFormat="1" ht="48" customHeight="1" x14ac:dyDescent="0.25">
      <c r="A7" s="283"/>
      <c r="B7" s="283"/>
      <c r="C7" s="283"/>
      <c r="D7" s="283"/>
      <c r="E7" s="283"/>
      <c r="F7" s="283"/>
      <c r="G7" s="52" t="s">
        <v>29</v>
      </c>
      <c r="H7" s="52" t="s">
        <v>19</v>
      </c>
      <c r="I7" s="52" t="s">
        <v>76</v>
      </c>
      <c r="J7" s="52" t="s">
        <v>77</v>
      </c>
      <c r="K7" s="52" t="s">
        <v>78</v>
      </c>
    </row>
    <row r="8" spans="1:11" ht="18.75" customHeight="1" x14ac:dyDescent="0.25">
      <c r="A8" s="54">
        <v>1</v>
      </c>
      <c r="B8" s="264" t="s">
        <v>91</v>
      </c>
      <c r="C8" s="265"/>
      <c r="D8" s="265"/>
      <c r="E8" s="265"/>
      <c r="F8" s="265"/>
      <c r="G8" s="265"/>
      <c r="H8" s="265"/>
      <c r="I8" s="265"/>
      <c r="J8" s="265"/>
      <c r="K8" s="266"/>
    </row>
    <row r="9" spans="1:11" ht="18.75" x14ac:dyDescent="0.25">
      <c r="A9" s="24">
        <f>+A8+1</f>
        <v>2</v>
      </c>
      <c r="B9" s="27"/>
      <c r="C9" s="27"/>
      <c r="D9" s="24"/>
      <c r="E9" s="24"/>
      <c r="F9" s="24"/>
      <c r="G9" s="24"/>
      <c r="H9" s="24"/>
      <c r="I9" s="24"/>
      <c r="J9" s="24"/>
      <c r="K9" s="28"/>
    </row>
    <row r="10" spans="1:11" ht="18.75" x14ac:dyDescent="0.25">
      <c r="A10" s="24">
        <f t="shared" ref="A10" si="0">+A9+1</f>
        <v>3</v>
      </c>
      <c r="B10" s="27"/>
      <c r="C10" s="27"/>
      <c r="D10" s="24"/>
      <c r="E10" s="24"/>
      <c r="F10" s="24"/>
      <c r="G10" s="24"/>
      <c r="H10" s="24"/>
      <c r="I10" s="24"/>
      <c r="J10" s="24"/>
      <c r="K10" s="28"/>
    </row>
    <row r="11" spans="1:11" ht="18.75" x14ac:dyDescent="0.25">
      <c r="A11" s="214" t="s">
        <v>18</v>
      </c>
      <c r="B11" s="214"/>
      <c r="C11" s="6" t="s">
        <v>74</v>
      </c>
      <c r="D11" s="6">
        <f t="shared" ref="D11:I11" si="1">SUM(D8:D10)</f>
        <v>0</v>
      </c>
      <c r="E11" s="6">
        <f t="shared" si="1"/>
        <v>0</v>
      </c>
      <c r="F11" s="6">
        <f t="shared" si="1"/>
        <v>0</v>
      </c>
      <c r="G11" s="6">
        <f t="shared" si="1"/>
        <v>0</v>
      </c>
      <c r="H11" s="6">
        <f t="shared" si="1"/>
        <v>0</v>
      </c>
      <c r="I11" s="6">
        <f t="shared" si="1"/>
        <v>0</v>
      </c>
      <c r="J11" s="6">
        <v>0</v>
      </c>
      <c r="K11" s="6">
        <f>SUM(K8:K10)</f>
        <v>0</v>
      </c>
    </row>
    <row r="13" spans="1:11" ht="18.75" x14ac:dyDescent="0.25">
      <c r="A13" s="5"/>
      <c r="B13" s="51" t="s">
        <v>28</v>
      </c>
      <c r="C13" s="11"/>
      <c r="D13" s="5"/>
      <c r="E13" s="5"/>
      <c r="F13" s="29"/>
      <c r="G13" s="29"/>
      <c r="H13" s="29"/>
      <c r="I13" s="5"/>
      <c r="J13" s="5"/>
      <c r="K13" s="29"/>
    </row>
    <row r="14" spans="1:11" ht="15" customHeight="1" x14ac:dyDescent="0.25">
      <c r="A14" s="283" t="s">
        <v>13</v>
      </c>
      <c r="B14" s="283" t="s">
        <v>23</v>
      </c>
      <c r="C14" s="283" t="s">
        <v>47</v>
      </c>
      <c r="D14" s="283" t="s">
        <v>30</v>
      </c>
      <c r="E14" s="283" t="s">
        <v>33</v>
      </c>
      <c r="F14" s="283" t="s">
        <v>70</v>
      </c>
      <c r="G14" s="288" t="s">
        <v>24</v>
      </c>
      <c r="H14" s="289"/>
      <c r="I14" s="289"/>
      <c r="J14" s="289"/>
      <c r="K14" s="290"/>
    </row>
    <row r="15" spans="1:11" ht="48.6" customHeight="1" x14ac:dyDescent="0.25">
      <c r="A15" s="283"/>
      <c r="B15" s="283"/>
      <c r="C15" s="283"/>
      <c r="D15" s="283"/>
      <c r="E15" s="283"/>
      <c r="F15" s="283"/>
      <c r="G15" s="291"/>
      <c r="H15" s="292"/>
      <c r="I15" s="292"/>
      <c r="J15" s="292"/>
      <c r="K15" s="293"/>
    </row>
    <row r="16" spans="1:11" ht="18.75" x14ac:dyDescent="0.25">
      <c r="A16" s="24">
        <v>1</v>
      </c>
      <c r="B16" s="27"/>
      <c r="C16" s="27"/>
      <c r="D16" s="24"/>
      <c r="E16" s="24"/>
      <c r="F16" s="24"/>
      <c r="G16" s="285"/>
      <c r="H16" s="286"/>
      <c r="I16" s="286"/>
      <c r="J16" s="286"/>
      <c r="K16" s="287"/>
    </row>
    <row r="17" spans="1:11" ht="18.75" x14ac:dyDescent="0.25">
      <c r="A17" s="24">
        <f>+A16+1</f>
        <v>2</v>
      </c>
      <c r="B17" s="27"/>
      <c r="C17" s="27"/>
      <c r="D17" s="24"/>
      <c r="E17" s="24"/>
      <c r="F17" s="24"/>
      <c r="G17" s="285"/>
      <c r="H17" s="286"/>
      <c r="I17" s="286"/>
      <c r="J17" s="286"/>
      <c r="K17" s="287"/>
    </row>
    <row r="18" spans="1:11" ht="18.75" x14ac:dyDescent="0.25">
      <c r="A18" s="24">
        <f t="shared" ref="A18" si="2">+A17+1</f>
        <v>3</v>
      </c>
      <c r="B18" s="27"/>
      <c r="C18" s="27"/>
      <c r="D18" s="24"/>
      <c r="E18" s="24"/>
      <c r="F18" s="24"/>
      <c r="G18" s="285"/>
      <c r="H18" s="286"/>
      <c r="I18" s="286"/>
      <c r="J18" s="286"/>
      <c r="K18" s="287"/>
    </row>
    <row r="19" spans="1:11" ht="18.75" x14ac:dyDescent="0.25">
      <c r="A19" s="214" t="s">
        <v>18</v>
      </c>
      <c r="B19" s="214"/>
      <c r="C19" s="6" t="s">
        <v>74</v>
      </c>
      <c r="D19" s="6">
        <f>SUM(D16:D18)</f>
        <v>0</v>
      </c>
      <c r="E19" s="6">
        <f>SUM(E16:E18)</f>
        <v>0</v>
      </c>
      <c r="F19" s="6">
        <f>SUM(F16:F18)</f>
        <v>0</v>
      </c>
      <c r="G19" s="285" t="s">
        <v>74</v>
      </c>
      <c r="H19" s="286"/>
      <c r="I19" s="286"/>
      <c r="J19" s="286"/>
      <c r="K19" s="287"/>
    </row>
    <row r="22" spans="1:11" ht="18.75" x14ac:dyDescent="0.25">
      <c r="A22" s="5"/>
      <c r="B22" s="51" t="s">
        <v>41</v>
      </c>
      <c r="C22" s="11"/>
      <c r="D22" s="5"/>
      <c r="E22" s="5"/>
      <c r="F22" s="29"/>
      <c r="G22" s="29"/>
      <c r="H22" s="29"/>
      <c r="I22" s="5"/>
      <c r="J22" s="5"/>
      <c r="K22" s="29"/>
    </row>
    <row r="23" spans="1:11" ht="16.5" customHeight="1" x14ac:dyDescent="0.25">
      <c r="A23" s="283" t="s">
        <v>13</v>
      </c>
      <c r="B23" s="283" t="s">
        <v>44</v>
      </c>
      <c r="C23" s="283" t="s">
        <v>47</v>
      </c>
      <c r="D23" s="283" t="s">
        <v>45</v>
      </c>
      <c r="E23" s="283" t="s">
        <v>42</v>
      </c>
      <c r="F23" s="283" t="s">
        <v>71</v>
      </c>
      <c r="G23" s="288" t="s">
        <v>43</v>
      </c>
      <c r="H23" s="289"/>
      <c r="I23" s="289"/>
      <c r="J23" s="289"/>
      <c r="K23" s="290"/>
    </row>
    <row r="24" spans="1:11" ht="34.5" customHeight="1" x14ac:dyDescent="0.25">
      <c r="A24" s="283"/>
      <c r="B24" s="283"/>
      <c r="C24" s="283"/>
      <c r="D24" s="283"/>
      <c r="E24" s="283"/>
      <c r="F24" s="283"/>
      <c r="G24" s="291"/>
      <c r="H24" s="292"/>
      <c r="I24" s="292"/>
      <c r="J24" s="292"/>
      <c r="K24" s="293"/>
    </row>
    <row r="25" spans="1:11" ht="18.75" x14ac:dyDescent="0.25">
      <c r="A25" s="24">
        <v>1</v>
      </c>
      <c r="B25" s="27"/>
      <c r="C25" s="27"/>
      <c r="D25" s="24"/>
      <c r="E25" s="24"/>
      <c r="F25" s="24"/>
      <c r="G25" s="285"/>
      <c r="H25" s="286"/>
      <c r="I25" s="286"/>
      <c r="J25" s="286"/>
      <c r="K25" s="287"/>
    </row>
    <row r="26" spans="1:11" ht="18.75" x14ac:dyDescent="0.25">
      <c r="A26" s="24">
        <f>+A25+1</f>
        <v>2</v>
      </c>
      <c r="B26" s="27"/>
      <c r="C26" s="27"/>
      <c r="D26" s="24"/>
      <c r="E26" s="24"/>
      <c r="F26" s="24"/>
      <c r="G26" s="285"/>
      <c r="H26" s="286"/>
      <c r="I26" s="286"/>
      <c r="J26" s="286"/>
      <c r="K26" s="287"/>
    </row>
    <row r="27" spans="1:11" ht="18.75" x14ac:dyDescent="0.25">
      <c r="A27" s="24">
        <f t="shared" ref="A27" si="3">+A26+1</f>
        <v>3</v>
      </c>
      <c r="B27" s="27"/>
      <c r="C27" s="27"/>
      <c r="D27" s="24"/>
      <c r="E27" s="24"/>
      <c r="F27" s="24"/>
      <c r="G27" s="285"/>
      <c r="H27" s="286"/>
      <c r="I27" s="286"/>
      <c r="J27" s="286"/>
      <c r="K27" s="287"/>
    </row>
    <row r="28" spans="1:11" ht="18.75" x14ac:dyDescent="0.25">
      <c r="A28" s="214" t="s">
        <v>18</v>
      </c>
      <c r="B28" s="214"/>
      <c r="C28" s="6"/>
      <c r="D28" s="6">
        <f>SUM(D25:D27)</f>
        <v>0</v>
      </c>
      <c r="E28" s="6">
        <f>SUM(E25:E27)</f>
        <v>0</v>
      </c>
      <c r="F28" s="6">
        <f>SUM(F25:F27)</f>
        <v>0</v>
      </c>
      <c r="G28" s="285" t="s">
        <v>74</v>
      </c>
      <c r="H28" s="286"/>
      <c r="I28" s="286"/>
      <c r="J28" s="286"/>
      <c r="K28" s="287"/>
    </row>
    <row r="30" spans="1:11" x14ac:dyDescent="0.25">
      <c r="A30" s="284"/>
      <c r="B30" s="284"/>
      <c r="C30" s="284"/>
      <c r="D30" s="284"/>
      <c r="E30" s="284"/>
      <c r="F30" s="284"/>
      <c r="G30" s="284"/>
      <c r="H30" s="284"/>
      <c r="I30" s="284"/>
      <c r="J30" s="284"/>
      <c r="K30" s="284"/>
    </row>
  </sheetData>
  <mergeCells count="39">
    <mergeCell ref="G14:K15"/>
    <mergeCell ref="G16:K16"/>
    <mergeCell ref="G17:K17"/>
    <mergeCell ref="G18:K18"/>
    <mergeCell ref="G19:K19"/>
    <mergeCell ref="A30:K30"/>
    <mergeCell ref="G28:K28"/>
    <mergeCell ref="A23:A24"/>
    <mergeCell ref="B23:B24"/>
    <mergeCell ref="D23:D24"/>
    <mergeCell ref="E23:E24"/>
    <mergeCell ref="F23:F24"/>
    <mergeCell ref="A28:B28"/>
    <mergeCell ref="C23:C24"/>
    <mergeCell ref="G27:K27"/>
    <mergeCell ref="G23:K24"/>
    <mergeCell ref="G25:K25"/>
    <mergeCell ref="G26:K26"/>
    <mergeCell ref="A6:A7"/>
    <mergeCell ref="B6:B7"/>
    <mergeCell ref="C6:C7"/>
    <mergeCell ref="E6:E7"/>
    <mergeCell ref="G6:H6"/>
    <mergeCell ref="B8:K8"/>
    <mergeCell ref="H1:K1"/>
    <mergeCell ref="A19:B19"/>
    <mergeCell ref="D14:D15"/>
    <mergeCell ref="E14:E15"/>
    <mergeCell ref="F14:F15"/>
    <mergeCell ref="F6:F7"/>
    <mergeCell ref="A14:A15"/>
    <mergeCell ref="B14:B15"/>
    <mergeCell ref="A11:B11"/>
    <mergeCell ref="C14:C15"/>
    <mergeCell ref="A3:K3"/>
    <mergeCell ref="A4:K4"/>
    <mergeCell ref="I6:K6"/>
    <mergeCell ref="D6:D7"/>
    <mergeCell ref="I2:K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N14"/>
  <sheetViews>
    <sheetView view="pageBreakPreview" zoomScaleNormal="100" zoomScaleSheetLayoutView="100" workbookViewId="0">
      <selection activeCell="A3" sqref="A3:J3"/>
    </sheetView>
  </sheetViews>
  <sheetFormatPr defaultColWidth="9.140625" defaultRowHeight="15.75" x14ac:dyDescent="0.25"/>
  <cols>
    <col min="1" max="1" width="6" style="30" customWidth="1"/>
    <col min="2" max="2" width="17.28515625" style="30" customWidth="1"/>
    <col min="3" max="3" width="13.7109375" style="30" customWidth="1"/>
    <col min="4" max="7" width="20.85546875" style="30" customWidth="1"/>
    <col min="8" max="8" width="17.5703125" style="30" customWidth="1"/>
    <col min="9" max="9" width="19.28515625" style="30" customWidth="1"/>
    <col min="10" max="10" width="14" style="30" customWidth="1"/>
    <col min="11" max="13" width="18.7109375" style="30" customWidth="1"/>
    <col min="14" max="14" width="15.7109375" style="30" customWidth="1"/>
    <col min="15" max="19" width="15.7109375" style="31" customWidth="1"/>
    <col min="20" max="16384" width="9.140625" style="31"/>
  </cols>
  <sheetData>
    <row r="1" spans="1:10" ht="66.75" customHeight="1" x14ac:dyDescent="0.25">
      <c r="H1" s="294" t="s">
        <v>88</v>
      </c>
      <c r="I1" s="294"/>
      <c r="J1" s="294"/>
    </row>
    <row r="3" spans="1:10" s="30" customFormat="1" ht="73.5" customHeight="1" x14ac:dyDescent="0.25">
      <c r="A3" s="273" t="s">
        <v>342</v>
      </c>
      <c r="B3" s="273"/>
      <c r="C3" s="273"/>
      <c r="D3" s="273"/>
      <c r="E3" s="273"/>
      <c r="F3" s="273"/>
      <c r="G3" s="273"/>
      <c r="H3" s="273"/>
      <c r="I3" s="273"/>
      <c r="J3" s="273"/>
    </row>
    <row r="5" spans="1:10" s="30" customFormat="1" ht="47.25" customHeight="1" x14ac:dyDescent="0.25">
      <c r="A5" s="221" t="s">
        <v>72</v>
      </c>
      <c r="B5" s="221" t="s">
        <v>34</v>
      </c>
      <c r="C5" s="221" t="s">
        <v>73</v>
      </c>
      <c r="D5" s="295" t="s">
        <v>35</v>
      </c>
      <c r="E5" s="296"/>
      <c r="F5" s="298" t="s">
        <v>40</v>
      </c>
      <c r="G5" s="298" t="s">
        <v>38</v>
      </c>
      <c r="H5" s="298" t="s">
        <v>65</v>
      </c>
      <c r="I5" s="298" t="s">
        <v>66</v>
      </c>
      <c r="J5" s="298" t="s">
        <v>21</v>
      </c>
    </row>
    <row r="6" spans="1:10" s="30" customFormat="1" ht="60.75" customHeight="1" x14ac:dyDescent="0.25">
      <c r="A6" s="221"/>
      <c r="B6" s="221"/>
      <c r="C6" s="221"/>
      <c r="D6" s="38" t="s">
        <v>36</v>
      </c>
      <c r="E6" s="38" t="s">
        <v>37</v>
      </c>
      <c r="F6" s="299"/>
      <c r="G6" s="299"/>
      <c r="H6" s="299"/>
      <c r="I6" s="299"/>
      <c r="J6" s="299"/>
    </row>
    <row r="7" spans="1:10" s="30" customFormat="1" ht="18.75" x14ac:dyDescent="0.25">
      <c r="A7" s="33">
        <v>1</v>
      </c>
      <c r="B7" s="300" t="s">
        <v>90</v>
      </c>
      <c r="C7" s="301"/>
      <c r="D7" s="301"/>
      <c r="E7" s="301"/>
      <c r="F7" s="301"/>
      <c r="G7" s="301"/>
      <c r="H7" s="301"/>
      <c r="I7" s="301"/>
      <c r="J7" s="302"/>
    </row>
    <row r="8" spans="1:10" s="30" customFormat="1" ht="15" x14ac:dyDescent="0.25">
      <c r="A8" s="33">
        <v>2</v>
      </c>
      <c r="B8" s="32"/>
      <c r="C8" s="50" t="s">
        <v>74</v>
      </c>
      <c r="D8" s="32"/>
      <c r="E8" s="32"/>
      <c r="F8" s="32"/>
      <c r="G8" s="32"/>
      <c r="H8" s="32"/>
      <c r="I8" s="32"/>
      <c r="J8" s="32"/>
    </row>
    <row r="9" spans="1:10" s="30" customFormat="1" ht="15" x14ac:dyDescent="0.25">
      <c r="A9" s="33">
        <v>3</v>
      </c>
      <c r="B9" s="32"/>
      <c r="C9" s="50" t="s">
        <v>74</v>
      </c>
      <c r="D9" s="32"/>
      <c r="E9" s="32"/>
      <c r="F9" s="32"/>
      <c r="G9" s="32"/>
      <c r="H9" s="32"/>
      <c r="I9" s="32"/>
      <c r="J9" s="32"/>
    </row>
    <row r="10" spans="1:10" s="30" customFormat="1" ht="15" x14ac:dyDescent="0.25">
      <c r="A10" s="33">
        <v>4</v>
      </c>
      <c r="B10" s="32"/>
      <c r="C10" s="50" t="s">
        <v>74</v>
      </c>
      <c r="D10" s="32"/>
      <c r="E10" s="32"/>
      <c r="F10" s="32"/>
      <c r="G10" s="32"/>
      <c r="H10" s="32"/>
      <c r="I10" s="32"/>
      <c r="J10" s="32"/>
    </row>
    <row r="11" spans="1:10" s="30" customFormat="1" ht="15" x14ac:dyDescent="0.25">
      <c r="A11" s="33">
        <v>5</v>
      </c>
      <c r="B11" s="32"/>
      <c r="C11" s="50" t="s">
        <v>74</v>
      </c>
      <c r="D11" s="32"/>
      <c r="E11" s="32"/>
      <c r="F11" s="32"/>
      <c r="G11" s="32"/>
      <c r="H11" s="32"/>
      <c r="I11" s="32"/>
      <c r="J11" s="32"/>
    </row>
    <row r="13" spans="1:10" s="30" customFormat="1" ht="30.75" customHeight="1" x14ac:dyDescent="0.25">
      <c r="A13" s="39"/>
      <c r="B13" s="297" t="s">
        <v>39</v>
      </c>
      <c r="C13" s="297"/>
      <c r="D13" s="297"/>
      <c r="E13" s="297"/>
      <c r="F13" s="297"/>
      <c r="G13" s="297"/>
      <c r="H13" s="297"/>
      <c r="I13" s="297"/>
      <c r="J13" s="297"/>
    </row>
    <row r="14" spans="1:10" ht="18.75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</row>
  </sheetData>
  <mergeCells count="13">
    <mergeCell ref="H1:J1"/>
    <mergeCell ref="D5:E5"/>
    <mergeCell ref="B13:J13"/>
    <mergeCell ref="A3:J3"/>
    <mergeCell ref="A5:A6"/>
    <mergeCell ref="B5:B6"/>
    <mergeCell ref="F5:F6"/>
    <mergeCell ref="G5:G6"/>
    <mergeCell ref="H5:H6"/>
    <mergeCell ref="I5:I6"/>
    <mergeCell ref="J5:J6"/>
    <mergeCell ref="C5:C6"/>
    <mergeCell ref="B7:J7"/>
  </mergeCells>
  <printOptions horizontalCentered="1"/>
  <pageMargins left="0.19685039370078741" right="0.19685039370078741" top="0.19685039370078741" bottom="0.19685039370078741" header="0" footer="0"/>
  <pageSetup paperSize="9" scale="8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70" t="s">
        <v>46</v>
      </c>
      <c r="B5" s="270"/>
      <c r="C5" s="270"/>
      <c r="D5" s="270"/>
    </row>
    <row r="7" spans="1:4" ht="25.5" x14ac:dyDescent="0.25">
      <c r="A7" s="43" t="s">
        <v>20</v>
      </c>
      <c r="B7" s="43" t="s">
        <v>49</v>
      </c>
      <c r="C7" s="43" t="s">
        <v>47</v>
      </c>
      <c r="D7" s="43" t="s">
        <v>48</v>
      </c>
    </row>
    <row r="8" spans="1:4" x14ac:dyDescent="0.25">
      <c r="A8" s="40">
        <v>1</v>
      </c>
      <c r="B8" s="40"/>
      <c r="C8" s="40"/>
      <c r="D8" s="40"/>
    </row>
    <row r="9" spans="1:4" x14ac:dyDescent="0.25">
      <c r="A9" s="40">
        <f>+A8+1</f>
        <v>2</v>
      </c>
      <c r="B9" s="41"/>
      <c r="C9" s="41"/>
      <c r="D9" s="42"/>
    </row>
    <row r="10" spans="1:4" x14ac:dyDescent="0.25">
      <c r="A10" s="40">
        <f t="shared" ref="A10:A17" si="0">+A9+1</f>
        <v>3</v>
      </c>
      <c r="B10" s="41"/>
      <c r="C10" s="41"/>
      <c r="D10" s="42"/>
    </row>
    <row r="11" spans="1:4" x14ac:dyDescent="0.25">
      <c r="A11" s="40">
        <f t="shared" si="0"/>
        <v>4</v>
      </c>
      <c r="B11" s="41"/>
      <c r="C11" s="41"/>
      <c r="D11" s="42"/>
    </row>
    <row r="12" spans="1:4" x14ac:dyDescent="0.25">
      <c r="A12" s="40">
        <f t="shared" si="0"/>
        <v>5</v>
      </c>
      <c r="B12" s="41"/>
      <c r="C12" s="41"/>
      <c r="D12" s="42"/>
    </row>
    <row r="13" spans="1:4" x14ac:dyDescent="0.25">
      <c r="A13" s="40">
        <f t="shared" si="0"/>
        <v>6</v>
      </c>
      <c r="B13" s="41"/>
      <c r="C13" s="41"/>
      <c r="D13" s="42"/>
    </row>
    <row r="14" spans="1:4" x14ac:dyDescent="0.25">
      <c r="A14" s="40">
        <f t="shared" si="0"/>
        <v>7</v>
      </c>
      <c r="B14" s="41"/>
      <c r="C14" s="41"/>
      <c r="D14" s="42"/>
    </row>
    <row r="15" spans="1:4" x14ac:dyDescent="0.25">
      <c r="A15" s="40">
        <f t="shared" si="0"/>
        <v>8</v>
      </c>
      <c r="B15" s="41"/>
      <c r="C15" s="41"/>
      <c r="D15" s="42"/>
    </row>
    <row r="16" spans="1:4" x14ac:dyDescent="0.25">
      <c r="A16" s="40">
        <f t="shared" si="0"/>
        <v>9</v>
      </c>
      <c r="B16" s="41"/>
      <c r="C16" s="41"/>
      <c r="D16" s="42"/>
    </row>
    <row r="17" spans="1:4" x14ac:dyDescent="0.25">
      <c r="A17" s="40">
        <f t="shared" si="0"/>
        <v>10</v>
      </c>
      <c r="B17" s="41"/>
      <c r="C17" s="41"/>
      <c r="D17" s="42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P19"/>
  <sheetViews>
    <sheetView tabSelected="1" zoomScale="85" zoomScaleNormal="85" zoomScaleSheetLayoutView="85" workbookViewId="0">
      <pane xSplit="4" ySplit="4" topLeftCell="E14" activePane="bottomRight" state="frozen"/>
      <selection activeCell="F9" sqref="F9"/>
      <selection pane="topRight" activeCell="F9" sqref="F9"/>
      <selection pane="bottomLeft" activeCell="F9" sqref="F9"/>
      <selection pane="bottomRight" activeCell="I16" sqref="I16"/>
    </sheetView>
  </sheetViews>
  <sheetFormatPr defaultColWidth="9.140625" defaultRowHeight="18.75" x14ac:dyDescent="0.25"/>
  <cols>
    <col min="1" max="1" width="7" style="5" customWidth="1"/>
    <col min="2" max="2" width="22.7109375" style="22" customWidth="1"/>
    <col min="3" max="3" width="27.85546875" style="22" customWidth="1"/>
    <col min="4" max="4" width="19.85546875" style="5" customWidth="1"/>
    <col min="5" max="5" width="20.85546875" style="22" customWidth="1"/>
    <col min="6" max="6" width="20" style="22" customWidth="1"/>
    <col min="7" max="8" width="15.7109375" style="22" customWidth="1"/>
    <col min="9" max="9" width="20.5703125" style="22" customWidth="1"/>
    <col min="10" max="10" width="21.28515625" style="22" customWidth="1"/>
    <col min="11" max="12" width="18.140625" style="22" customWidth="1"/>
    <col min="13" max="13" width="16.7109375" style="5" customWidth="1"/>
    <col min="14" max="16" width="15.7109375" style="5" customWidth="1"/>
    <col min="17" max="20" width="18.7109375" style="5" customWidth="1"/>
    <col min="21" max="26" width="15.7109375" style="5" customWidth="1"/>
    <col min="27" max="16384" width="9.140625" style="5"/>
  </cols>
  <sheetData>
    <row r="1" spans="1:16" ht="70.5" customHeight="1" x14ac:dyDescent="0.25">
      <c r="G1" s="215" t="s">
        <v>83</v>
      </c>
      <c r="H1" s="215"/>
      <c r="I1" s="215"/>
      <c r="J1" s="215"/>
      <c r="K1" s="209"/>
      <c r="L1" s="209"/>
    </row>
    <row r="2" spans="1:16" hidden="1" x14ac:dyDescent="0.25">
      <c r="K2" s="209"/>
      <c r="L2" s="209"/>
    </row>
    <row r="3" spans="1:16" ht="68.25" customHeight="1" x14ac:dyDescent="0.25">
      <c r="A3" s="212" t="s">
        <v>800</v>
      </c>
      <c r="B3" s="212"/>
      <c r="C3" s="212"/>
      <c r="D3" s="212"/>
      <c r="E3" s="212"/>
      <c r="F3" s="212"/>
      <c r="G3" s="212"/>
      <c r="H3" s="212"/>
      <c r="I3" s="212"/>
      <c r="J3" s="212"/>
      <c r="K3" s="25"/>
      <c r="L3" s="25"/>
      <c r="M3" s="21"/>
      <c r="N3" s="21"/>
      <c r="O3" s="21"/>
      <c r="P3" s="21"/>
    </row>
    <row r="4" spans="1:16" x14ac:dyDescent="0.25">
      <c r="J4" s="10" t="s">
        <v>190</v>
      </c>
      <c r="L4" s="5"/>
    </row>
    <row r="5" spans="1:16" x14ac:dyDescent="0.25">
      <c r="A5" s="219" t="s">
        <v>13</v>
      </c>
      <c r="B5" s="217" t="s">
        <v>50</v>
      </c>
      <c r="C5" s="217" t="s">
        <v>51</v>
      </c>
      <c r="D5" s="217" t="s">
        <v>52</v>
      </c>
      <c r="E5" s="217" t="s">
        <v>53</v>
      </c>
      <c r="F5" s="221" t="s">
        <v>55</v>
      </c>
      <c r="G5" s="221"/>
      <c r="H5" s="217" t="s">
        <v>62</v>
      </c>
      <c r="I5" s="217" t="s">
        <v>63</v>
      </c>
      <c r="J5" s="217" t="s">
        <v>79</v>
      </c>
      <c r="L5" s="10"/>
    </row>
    <row r="6" spans="1:16" ht="113.25" customHeight="1" x14ac:dyDescent="0.25">
      <c r="A6" s="220"/>
      <c r="B6" s="218"/>
      <c r="C6" s="218"/>
      <c r="D6" s="218"/>
      <c r="E6" s="218"/>
      <c r="F6" s="38" t="s">
        <v>61</v>
      </c>
      <c r="G6" s="38" t="s">
        <v>64</v>
      </c>
      <c r="H6" s="218"/>
      <c r="I6" s="218"/>
      <c r="J6" s="218"/>
      <c r="L6" s="10"/>
    </row>
    <row r="7" spans="1:16" ht="87" customHeight="1" x14ac:dyDescent="0.25">
      <c r="A7" s="101">
        <v>1</v>
      </c>
      <c r="B7" s="83" t="s">
        <v>244</v>
      </c>
      <c r="C7" s="102" t="s">
        <v>186</v>
      </c>
      <c r="D7" s="99">
        <v>18376742</v>
      </c>
      <c r="E7" s="98" t="s">
        <v>533</v>
      </c>
      <c r="F7" s="102" t="s">
        <v>277</v>
      </c>
      <c r="G7" s="99">
        <v>204773938</v>
      </c>
      <c r="H7" s="99">
        <v>18376742</v>
      </c>
      <c r="I7" s="165">
        <v>0</v>
      </c>
      <c r="J7" s="102" t="s">
        <v>187</v>
      </c>
      <c r="L7" s="10"/>
    </row>
    <row r="8" spans="1:16" ht="87" customHeight="1" x14ac:dyDescent="0.25">
      <c r="A8" s="103">
        <v>2</v>
      </c>
      <c r="B8" s="83" t="s">
        <v>276</v>
      </c>
      <c r="C8" s="102" t="s">
        <v>186</v>
      </c>
      <c r="D8" s="98">
        <v>18028607</v>
      </c>
      <c r="E8" s="98" t="s">
        <v>533</v>
      </c>
      <c r="F8" s="102" t="s">
        <v>278</v>
      </c>
      <c r="G8" s="98">
        <v>200238014</v>
      </c>
      <c r="H8" s="98">
        <v>18028607</v>
      </c>
      <c r="I8" s="166">
        <v>1311817.1000000001</v>
      </c>
      <c r="J8" s="102" t="s">
        <v>187</v>
      </c>
      <c r="L8" s="10"/>
    </row>
    <row r="9" spans="1:16" ht="87" customHeight="1" x14ac:dyDescent="0.25">
      <c r="A9" s="103">
        <v>3</v>
      </c>
      <c r="B9" s="104" t="s">
        <v>188</v>
      </c>
      <c r="C9" s="102" t="s">
        <v>186</v>
      </c>
      <c r="D9" s="98">
        <v>18053502</v>
      </c>
      <c r="E9" s="98" t="s">
        <v>533</v>
      </c>
      <c r="F9" s="102" t="s">
        <v>188</v>
      </c>
      <c r="G9" s="98">
        <v>204801205</v>
      </c>
      <c r="H9" s="98">
        <v>18053502</v>
      </c>
      <c r="I9" s="98">
        <v>0</v>
      </c>
      <c r="J9" s="102" t="s">
        <v>187</v>
      </c>
      <c r="L9" s="10"/>
    </row>
    <row r="10" spans="1:16" ht="87" customHeight="1" x14ac:dyDescent="0.25">
      <c r="A10" s="103">
        <v>4</v>
      </c>
      <c r="B10" s="83" t="s">
        <v>279</v>
      </c>
      <c r="C10" s="102" t="s">
        <v>186</v>
      </c>
      <c r="D10" s="98">
        <v>17712299</v>
      </c>
      <c r="E10" s="98" t="s">
        <v>533</v>
      </c>
      <c r="F10" s="102" t="s">
        <v>280</v>
      </c>
      <c r="G10" s="98">
        <v>200474347</v>
      </c>
      <c r="H10" s="98">
        <v>17712299</v>
      </c>
      <c r="I10" s="98">
        <v>811033.3</v>
      </c>
      <c r="J10" s="102" t="s">
        <v>187</v>
      </c>
      <c r="L10" s="10"/>
    </row>
    <row r="11" spans="1:16" ht="87" customHeight="1" x14ac:dyDescent="0.25">
      <c r="A11" s="101">
        <v>7</v>
      </c>
      <c r="B11" s="83" t="s">
        <v>352</v>
      </c>
      <c r="C11" s="102" t="s">
        <v>186</v>
      </c>
      <c r="D11" s="99">
        <v>17454501</v>
      </c>
      <c r="E11" s="98" t="s">
        <v>533</v>
      </c>
      <c r="F11" s="84" t="s">
        <v>353</v>
      </c>
      <c r="G11" s="99">
        <v>204791955</v>
      </c>
      <c r="H11" s="99">
        <v>17454501</v>
      </c>
      <c r="I11" s="99">
        <v>2182080.7999999998</v>
      </c>
      <c r="J11" s="102" t="s">
        <v>187</v>
      </c>
      <c r="L11" s="10"/>
    </row>
    <row r="12" spans="1:16" ht="87" customHeight="1" x14ac:dyDescent="0.25">
      <c r="A12" s="101">
        <v>8</v>
      </c>
      <c r="B12" s="83" t="s">
        <v>354</v>
      </c>
      <c r="C12" s="102" t="s">
        <v>186</v>
      </c>
      <c r="D12" s="99">
        <v>323623.59999999998</v>
      </c>
      <c r="E12" s="98" t="s">
        <v>534</v>
      </c>
      <c r="F12" s="84" t="s">
        <v>354</v>
      </c>
      <c r="G12" s="99">
        <v>204796710</v>
      </c>
      <c r="H12" s="99">
        <v>323623.59999999998</v>
      </c>
      <c r="I12" s="99">
        <v>0</v>
      </c>
      <c r="J12" s="102" t="s">
        <v>187</v>
      </c>
      <c r="L12" s="10"/>
    </row>
    <row r="13" spans="1:16" ht="87" customHeight="1" x14ac:dyDescent="0.25">
      <c r="A13" s="103">
        <v>9</v>
      </c>
      <c r="B13" s="83" t="s">
        <v>355</v>
      </c>
      <c r="C13" s="102" t="s">
        <v>186</v>
      </c>
      <c r="D13" s="99">
        <v>18610529.199999999</v>
      </c>
      <c r="E13" s="98" t="s">
        <v>534</v>
      </c>
      <c r="F13" s="84" t="s">
        <v>355</v>
      </c>
      <c r="G13" s="99">
        <v>308618576</v>
      </c>
      <c r="H13" s="99">
        <v>18610529.199999999</v>
      </c>
      <c r="I13" s="99">
        <v>3124490.5</v>
      </c>
      <c r="J13" s="102" t="s">
        <v>187</v>
      </c>
      <c r="L13" s="10"/>
    </row>
    <row r="14" spans="1:16" ht="75.75" customHeight="1" x14ac:dyDescent="0.25">
      <c r="A14" s="103">
        <v>10</v>
      </c>
      <c r="B14" s="83" t="s">
        <v>356</v>
      </c>
      <c r="C14" s="102" t="s">
        <v>186</v>
      </c>
      <c r="D14" s="97">
        <v>17360777.399999999</v>
      </c>
      <c r="E14" s="98" t="s">
        <v>534</v>
      </c>
      <c r="F14" s="84" t="s">
        <v>356</v>
      </c>
      <c r="G14" s="99">
        <v>204775508</v>
      </c>
      <c r="H14" s="97">
        <v>17360777.399999999</v>
      </c>
      <c r="I14" s="97">
        <v>4828701.7</v>
      </c>
      <c r="J14" s="102" t="s">
        <v>187</v>
      </c>
      <c r="L14" s="10"/>
    </row>
    <row r="15" spans="1:16" ht="75.75" customHeight="1" x14ac:dyDescent="0.25">
      <c r="A15" s="103">
        <v>11</v>
      </c>
      <c r="B15" s="83" t="s">
        <v>358</v>
      </c>
      <c r="C15" s="102" t="s">
        <v>186</v>
      </c>
      <c r="D15" s="97">
        <v>18141255.399999999</v>
      </c>
      <c r="E15" s="98" t="s">
        <v>534</v>
      </c>
      <c r="F15" s="84" t="s">
        <v>358</v>
      </c>
      <c r="G15" s="99">
        <v>204816336</v>
      </c>
      <c r="H15" s="97">
        <v>18141255.399999999</v>
      </c>
      <c r="I15" s="97">
        <v>12478911</v>
      </c>
      <c r="J15" s="102" t="s">
        <v>187</v>
      </c>
      <c r="L15" s="10"/>
    </row>
    <row r="16" spans="1:16" ht="22.5" customHeight="1" x14ac:dyDescent="0.25">
      <c r="A16" s="85"/>
      <c r="B16" s="86"/>
      <c r="C16" s="86"/>
      <c r="D16" s="85"/>
      <c r="E16" s="86"/>
      <c r="F16" s="86"/>
      <c r="G16" s="86"/>
      <c r="H16" s="100">
        <f>SUM(H7:H14)</f>
        <v>125920581.19999999</v>
      </c>
      <c r="I16" s="106">
        <f>SUM(I7:I15)</f>
        <v>24737034.399999999</v>
      </c>
      <c r="J16" s="86"/>
      <c r="L16" s="10"/>
    </row>
    <row r="17" spans="1:12" ht="25.5" customHeight="1" x14ac:dyDescent="0.25">
      <c r="K17" s="35"/>
      <c r="L17" s="35"/>
    </row>
    <row r="18" spans="1:12" ht="51.75" customHeight="1" x14ac:dyDescent="0.25">
      <c r="A18" s="216" t="s">
        <v>80</v>
      </c>
      <c r="B18" s="216"/>
      <c r="C18" s="216"/>
      <c r="D18" s="216"/>
      <c r="E18" s="216"/>
      <c r="F18" s="216"/>
      <c r="G18" s="216"/>
      <c r="H18" s="216"/>
      <c r="I18" s="216"/>
      <c r="J18" s="216"/>
    </row>
    <row r="19" spans="1:12" ht="29.25" customHeight="1" x14ac:dyDescent="0.25"/>
  </sheetData>
  <mergeCells count="14">
    <mergeCell ref="G1:J1"/>
    <mergeCell ref="A18:J18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00B0F0"/>
    <pageSetUpPr fitToPage="1"/>
  </sheetPr>
  <dimension ref="A1:O18"/>
  <sheetViews>
    <sheetView zoomScaleNormal="100" workbookViewId="0">
      <pane xSplit="2" ySplit="6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A16" sqref="A16:F18"/>
    </sheetView>
  </sheetViews>
  <sheetFormatPr defaultColWidth="9.140625" defaultRowHeight="15.75" x14ac:dyDescent="0.25"/>
  <cols>
    <col min="1" max="1" width="7.5703125" style="2" customWidth="1"/>
    <col min="2" max="2" width="13.140625" style="2" customWidth="1"/>
    <col min="3" max="3" width="47.42578125" style="2" customWidth="1"/>
    <col min="4" max="5" width="24.140625" style="2" customWidth="1"/>
    <col min="6" max="6" width="52.8554687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1" spans="1:14" ht="89.25" customHeight="1" x14ac:dyDescent="0.25">
      <c r="E1" s="229" t="s">
        <v>81</v>
      </c>
      <c r="F1" s="229"/>
    </row>
    <row r="2" spans="1:14" x14ac:dyDescent="0.25">
      <c r="F2" s="45"/>
    </row>
    <row r="3" spans="1:14" ht="54.6" customHeight="1" x14ac:dyDescent="0.25">
      <c r="A3" s="232" t="s">
        <v>801</v>
      </c>
      <c r="B3" s="232"/>
      <c r="C3" s="232"/>
      <c r="D3" s="232"/>
      <c r="E3" s="232"/>
      <c r="F3" s="232"/>
      <c r="G3" s="1"/>
      <c r="H3" s="1"/>
      <c r="I3" s="1"/>
      <c r="J3" s="1"/>
    </row>
    <row r="4" spans="1:14" ht="17.45" customHeight="1" x14ac:dyDescent="0.25">
      <c r="F4" s="10"/>
    </row>
    <row r="5" spans="1:14" ht="29.25" customHeight="1" x14ac:dyDescent="0.25">
      <c r="A5" s="230" t="s">
        <v>13</v>
      </c>
      <c r="B5" s="230" t="s">
        <v>14</v>
      </c>
      <c r="C5" s="230" t="s">
        <v>56</v>
      </c>
      <c r="D5" s="233" t="s">
        <v>15</v>
      </c>
      <c r="E5" s="233"/>
      <c r="F5" s="230" t="s">
        <v>31</v>
      </c>
      <c r="K5" s="4"/>
    </row>
    <row r="6" spans="1:14" ht="35.25" customHeight="1" x14ac:dyDescent="0.25">
      <c r="A6" s="231"/>
      <c r="B6" s="231"/>
      <c r="C6" s="231"/>
      <c r="D6" s="17" t="s">
        <v>16</v>
      </c>
      <c r="E6" s="17" t="s">
        <v>17</v>
      </c>
      <c r="F6" s="231"/>
      <c r="K6" s="4"/>
    </row>
    <row r="7" spans="1:14" x14ac:dyDescent="0.25">
      <c r="A7" s="223">
        <v>1</v>
      </c>
      <c r="B7" s="226" t="s">
        <v>191</v>
      </c>
      <c r="C7" s="46" t="s">
        <v>58</v>
      </c>
      <c r="D7" s="36">
        <v>4</v>
      </c>
      <c r="E7" s="94">
        <v>2010190</v>
      </c>
      <c r="F7" s="36" t="s">
        <v>115</v>
      </c>
    </row>
    <row r="8" spans="1:14" ht="24" customHeight="1" x14ac:dyDescent="0.25">
      <c r="A8" s="224"/>
      <c r="B8" s="227"/>
      <c r="C8" s="47" t="s">
        <v>59</v>
      </c>
      <c r="D8" s="37">
        <v>22</v>
      </c>
      <c r="E8" s="89">
        <v>323163.13</v>
      </c>
      <c r="F8" s="36" t="s">
        <v>115</v>
      </c>
      <c r="G8" s="35"/>
      <c r="H8" s="35"/>
      <c r="I8" s="35"/>
      <c r="J8" s="35"/>
      <c r="K8" s="35"/>
      <c r="L8" s="35"/>
      <c r="M8" s="35"/>
      <c r="N8" s="35"/>
    </row>
    <row r="9" spans="1:14" x14ac:dyDescent="0.25">
      <c r="A9" s="224"/>
      <c r="B9" s="227"/>
      <c r="C9" s="47" t="s">
        <v>60</v>
      </c>
      <c r="D9" s="37"/>
      <c r="E9" s="37"/>
      <c r="F9" s="87"/>
    </row>
    <row r="10" spans="1:14" ht="31.5" customHeight="1" x14ac:dyDescent="0.25">
      <c r="A10" s="225"/>
      <c r="B10" s="228"/>
      <c r="C10" s="48" t="s">
        <v>57</v>
      </c>
      <c r="D10" s="19">
        <v>77</v>
      </c>
      <c r="E10" s="90">
        <v>4195766.7699999996</v>
      </c>
      <c r="F10" s="19" t="s">
        <v>182</v>
      </c>
    </row>
    <row r="11" spans="1:14" ht="31.5" customHeight="1" x14ac:dyDescent="0.25">
      <c r="A11" s="223">
        <v>2</v>
      </c>
      <c r="B11" s="226" t="s">
        <v>536</v>
      </c>
      <c r="C11" s="46" t="s">
        <v>58</v>
      </c>
      <c r="D11" s="19">
        <v>6</v>
      </c>
      <c r="E11" s="90">
        <v>1429172</v>
      </c>
      <c r="F11" s="19"/>
    </row>
    <row r="12" spans="1:14" ht="31.5" customHeight="1" x14ac:dyDescent="0.25">
      <c r="A12" s="224"/>
      <c r="B12" s="227"/>
      <c r="C12" s="47" t="s">
        <v>59</v>
      </c>
      <c r="D12" s="19">
        <v>93</v>
      </c>
      <c r="E12" s="90">
        <v>3187430.73</v>
      </c>
      <c r="F12" s="19"/>
    </row>
    <row r="13" spans="1:14" ht="31.5" customHeight="1" x14ac:dyDescent="0.25">
      <c r="A13" s="224"/>
      <c r="B13" s="227"/>
      <c r="C13" s="47" t="s">
        <v>60</v>
      </c>
      <c r="D13" s="19"/>
      <c r="E13" s="90"/>
      <c r="F13" s="19"/>
    </row>
    <row r="14" spans="1:14" ht="31.5" customHeight="1" x14ac:dyDescent="0.25">
      <c r="A14" s="224"/>
      <c r="B14" s="227"/>
      <c r="C14" s="48" t="s">
        <v>57</v>
      </c>
      <c r="D14" s="19">
        <v>28</v>
      </c>
      <c r="E14" s="90">
        <v>3225607</v>
      </c>
      <c r="F14" s="19"/>
    </row>
    <row r="15" spans="1:14" ht="31.5" customHeight="1" x14ac:dyDescent="0.25">
      <c r="A15" s="225"/>
      <c r="B15" s="228"/>
      <c r="C15" s="48"/>
      <c r="D15" s="95">
        <f>D8+D7+D10+D11+D12+D14</f>
        <v>230</v>
      </c>
      <c r="E15" s="96">
        <f>E7+E8+E10+E11+E12+E14</f>
        <v>14371329.629999999</v>
      </c>
      <c r="F15" s="19"/>
      <c r="H15" s="105"/>
    </row>
    <row r="16" spans="1:14" x14ac:dyDescent="0.25">
      <c r="A16" s="222" t="s">
        <v>80</v>
      </c>
      <c r="B16" s="222"/>
      <c r="C16" s="222"/>
      <c r="D16" s="222"/>
      <c r="E16" s="222"/>
      <c r="F16" s="222"/>
    </row>
    <row r="17" spans="1:6" x14ac:dyDescent="0.25">
      <c r="A17" s="222"/>
      <c r="B17" s="222"/>
      <c r="C17" s="222"/>
      <c r="D17" s="222"/>
      <c r="E17" s="222"/>
      <c r="F17" s="222"/>
    </row>
    <row r="18" spans="1:6" x14ac:dyDescent="0.25">
      <c r="A18" s="222"/>
      <c r="B18" s="222"/>
      <c r="C18" s="222"/>
      <c r="D18" s="222"/>
      <c r="E18" s="222"/>
      <c r="F18" s="222"/>
    </row>
  </sheetData>
  <mergeCells count="12">
    <mergeCell ref="A16:F18"/>
    <mergeCell ref="A7:A10"/>
    <mergeCell ref="B7:B10"/>
    <mergeCell ref="E1:F1"/>
    <mergeCell ref="F5:F6"/>
    <mergeCell ref="A3:F3"/>
    <mergeCell ref="A5:A6"/>
    <mergeCell ref="B5:B6"/>
    <mergeCell ref="C5:C6"/>
    <mergeCell ref="D5:E5"/>
    <mergeCell ref="B11:B15"/>
    <mergeCell ref="A11:A15"/>
  </mergeCells>
  <printOptions horizontalCentered="1"/>
  <pageMargins left="0.19685039370078741" right="0.19685039370078741" top="0.19685039370078741" bottom="0.19685039370078741" header="0" footer="0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tabColor rgb="FF00B0F0"/>
    <pageSetUpPr fitToPage="1"/>
  </sheetPr>
  <dimension ref="A1:O7"/>
  <sheetViews>
    <sheetView view="pageBreakPreview" topLeftCell="A4" zoomScale="85" zoomScaleNormal="85" zoomScaleSheetLayoutView="85" workbookViewId="0">
      <pane xSplit="1" ySplit="2" topLeftCell="B6" activePane="bottomRight" state="frozen"/>
      <selection activeCell="A4" sqref="A4"/>
      <selection pane="topRight" activeCell="B4" sqref="B4"/>
      <selection pane="bottomLeft" activeCell="A6" sqref="A6"/>
      <selection pane="bottomRight" activeCell="A7" sqref="A7:L7"/>
    </sheetView>
  </sheetViews>
  <sheetFormatPr defaultColWidth="9.140625" defaultRowHeight="18.75" x14ac:dyDescent="0.25"/>
  <cols>
    <col min="1" max="1" width="9.7109375" style="23" bestFit="1" customWidth="1"/>
    <col min="2" max="2" width="12.85546875" style="26" customWidth="1"/>
    <col min="3" max="3" width="42.5703125" style="23" customWidth="1"/>
    <col min="4" max="4" width="20.28515625" style="26" customWidth="1"/>
    <col min="5" max="5" width="18.7109375" style="26" customWidth="1"/>
    <col min="6" max="6" width="28.7109375" style="26" customWidth="1"/>
    <col min="7" max="7" width="35.42578125" style="26" customWidth="1"/>
    <col min="8" max="8" width="19" style="26" customWidth="1"/>
    <col min="9" max="9" width="24.7109375" style="26" customWidth="1"/>
    <col min="10" max="10" width="20.140625" style="26" customWidth="1"/>
    <col min="11" max="11" width="23.28515625" style="26" customWidth="1"/>
    <col min="12" max="12" width="24" style="26" customWidth="1"/>
    <col min="13" max="13" width="16.7109375" style="23" customWidth="1"/>
    <col min="14" max="15" width="15.7109375" style="23" customWidth="1"/>
    <col min="16" max="19" width="18.7109375" style="23" customWidth="1"/>
    <col min="20" max="25" width="15.7109375" style="23" customWidth="1"/>
    <col min="26" max="16384" width="9.140625" style="23"/>
  </cols>
  <sheetData>
    <row r="1" spans="1:15" ht="107.25" customHeight="1" x14ac:dyDescent="0.25">
      <c r="I1" s="234" t="s">
        <v>84</v>
      </c>
      <c r="J1" s="234"/>
      <c r="K1" s="234"/>
      <c r="L1" s="234"/>
    </row>
    <row r="2" spans="1:15" ht="77.25" customHeight="1" x14ac:dyDescent="0.25">
      <c r="A2" s="212" t="s">
        <v>114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5"/>
      <c r="N2" s="25"/>
      <c r="O2" s="25"/>
    </row>
    <row r="3" spans="1:15" x14ac:dyDescent="0.25">
      <c r="L3" s="10"/>
    </row>
    <row r="4" spans="1:15" x14ac:dyDescent="0.25">
      <c r="A4" s="236" t="s">
        <v>13</v>
      </c>
      <c r="B4" s="236" t="s">
        <v>14</v>
      </c>
      <c r="C4" s="236" t="s">
        <v>6</v>
      </c>
      <c r="D4" s="236" t="s">
        <v>32</v>
      </c>
      <c r="E4" s="236" t="s">
        <v>10</v>
      </c>
      <c r="F4" s="236" t="s">
        <v>11</v>
      </c>
      <c r="G4" s="238" t="s">
        <v>55</v>
      </c>
      <c r="H4" s="238"/>
      <c r="I4" s="236" t="s">
        <v>7</v>
      </c>
      <c r="J4" s="236" t="s">
        <v>8</v>
      </c>
      <c r="K4" s="236" t="s">
        <v>9</v>
      </c>
      <c r="L4" s="236" t="s">
        <v>67</v>
      </c>
    </row>
    <row r="5" spans="1:15" ht="62.25" customHeight="1" x14ac:dyDescent="0.25">
      <c r="A5" s="237"/>
      <c r="B5" s="237"/>
      <c r="C5" s="237"/>
      <c r="D5" s="237"/>
      <c r="E5" s="237"/>
      <c r="F5" s="237"/>
      <c r="G5" s="49" t="s">
        <v>61</v>
      </c>
      <c r="H5" s="49" t="s">
        <v>64</v>
      </c>
      <c r="I5" s="237"/>
      <c r="J5" s="237"/>
      <c r="K5" s="237"/>
      <c r="L5" s="237"/>
    </row>
    <row r="7" spans="1:15" ht="54" customHeight="1" x14ac:dyDescent="0.25">
      <c r="A7" s="235" t="s">
        <v>80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</row>
  </sheetData>
  <autoFilter ref="A4:Y5" xr:uid="{00000000-0009-0000-0000-000003000000}">
    <filterColumn colId="7" showButton="0"/>
  </autoFilter>
  <mergeCells count="14">
    <mergeCell ref="A2:L2"/>
    <mergeCell ref="I1:L1"/>
    <mergeCell ref="A7:L7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tabColor rgb="FF00B0F0"/>
    <pageSetUpPr fitToPage="1"/>
  </sheetPr>
  <dimension ref="A1:O238"/>
  <sheetViews>
    <sheetView zoomScale="70" zoomScaleNormal="70" zoomScaleSheetLayoutView="70" workbookViewId="0">
      <pane xSplit="1" ySplit="6" topLeftCell="B201" activePane="bottomRight" state="frozen"/>
      <selection pane="topRight" activeCell="B1" sqref="B1"/>
      <selection pane="bottomLeft" activeCell="A7" sqref="A7"/>
      <selection pane="bottomRight" activeCell="M227" sqref="M227:M228"/>
    </sheetView>
  </sheetViews>
  <sheetFormatPr defaultColWidth="9.140625" defaultRowHeight="18.75" x14ac:dyDescent="0.25"/>
  <cols>
    <col min="1" max="1" width="6.5703125" style="134" customWidth="1"/>
    <col min="2" max="2" width="11.42578125" style="135" customWidth="1"/>
    <col min="3" max="3" width="47" style="134" customWidth="1"/>
    <col min="4" max="4" width="26.28515625" style="135" customWidth="1"/>
    <col min="5" max="5" width="24.140625" style="135" customWidth="1"/>
    <col min="6" max="6" width="33.5703125" style="135" customWidth="1"/>
    <col min="7" max="7" width="45.7109375" style="135" customWidth="1"/>
    <col min="8" max="8" width="20.28515625" style="135" customWidth="1"/>
    <col min="9" max="9" width="18.7109375" style="135" customWidth="1"/>
    <col min="10" max="10" width="25.140625" style="135" customWidth="1"/>
    <col min="11" max="11" width="24.85546875" style="135" customWidth="1"/>
    <col min="12" max="12" width="27.140625" style="141" customWidth="1"/>
    <col min="13" max="14" width="18.7109375" style="134" customWidth="1"/>
    <col min="15" max="20" width="15.7109375" style="134" customWidth="1"/>
    <col min="21" max="16384" width="9.140625" style="134"/>
  </cols>
  <sheetData>
    <row r="1" spans="1:15" ht="82.5" customHeight="1" x14ac:dyDescent="0.25">
      <c r="C1" s="136"/>
      <c r="D1" s="137"/>
      <c r="E1" s="137"/>
      <c r="F1" s="137"/>
      <c r="G1" s="137"/>
      <c r="H1" s="137"/>
      <c r="I1" s="244" t="s">
        <v>85</v>
      </c>
      <c r="J1" s="244"/>
      <c r="K1" s="244"/>
      <c r="L1" s="244"/>
      <c r="M1" s="138"/>
    </row>
    <row r="2" spans="1:15" ht="10.5" customHeight="1" x14ac:dyDescent="0.25">
      <c r="C2" s="136"/>
      <c r="D2" s="137"/>
      <c r="E2" s="137"/>
      <c r="F2" s="137"/>
      <c r="G2" s="137"/>
      <c r="H2" s="137"/>
      <c r="I2" s="137"/>
      <c r="J2" s="137"/>
      <c r="K2" s="241"/>
      <c r="L2" s="241"/>
      <c r="M2" s="138"/>
    </row>
    <row r="3" spans="1:15" ht="81.75" customHeight="1" x14ac:dyDescent="0.25">
      <c r="A3" s="242" t="s">
        <v>798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138"/>
    </row>
    <row r="4" spans="1:15" x14ac:dyDescent="0.25">
      <c r="C4" s="136"/>
      <c r="D4" s="137"/>
      <c r="E4" s="137"/>
      <c r="F4" s="137"/>
      <c r="G4" s="137"/>
      <c r="H4" s="137"/>
      <c r="I4" s="137"/>
      <c r="J4" s="137"/>
      <c r="K4" s="137"/>
      <c r="L4" s="139"/>
      <c r="M4" s="138"/>
    </row>
    <row r="5" spans="1:15" ht="45" customHeight="1" x14ac:dyDescent="0.25">
      <c r="A5" s="239" t="s">
        <v>13</v>
      </c>
      <c r="B5" s="239" t="s">
        <v>14</v>
      </c>
      <c r="C5" s="239" t="s">
        <v>6</v>
      </c>
      <c r="D5" s="239" t="s">
        <v>32</v>
      </c>
      <c r="E5" s="239" t="s">
        <v>10</v>
      </c>
      <c r="F5" s="239" t="s">
        <v>11</v>
      </c>
      <c r="G5" s="243" t="s">
        <v>55</v>
      </c>
      <c r="H5" s="243"/>
      <c r="I5" s="239" t="s">
        <v>7</v>
      </c>
      <c r="J5" s="239" t="s">
        <v>8</v>
      </c>
      <c r="K5" s="239" t="s">
        <v>9</v>
      </c>
      <c r="L5" s="245" t="s">
        <v>68</v>
      </c>
      <c r="M5" s="138"/>
    </row>
    <row r="6" spans="1:15" ht="61.5" customHeight="1" x14ac:dyDescent="0.25">
      <c r="A6" s="240"/>
      <c r="B6" s="240"/>
      <c r="C6" s="240"/>
      <c r="D6" s="240"/>
      <c r="E6" s="240"/>
      <c r="F6" s="240"/>
      <c r="G6" s="140" t="s">
        <v>61</v>
      </c>
      <c r="H6" s="140" t="s">
        <v>64</v>
      </c>
      <c r="I6" s="240"/>
      <c r="J6" s="240"/>
      <c r="K6" s="240"/>
      <c r="L6" s="246"/>
      <c r="M6" s="138"/>
    </row>
    <row r="7" spans="1:15" s="110" customFormat="1" ht="48.75" customHeight="1" x14ac:dyDescent="0.25">
      <c r="A7" s="113" t="s">
        <v>92</v>
      </c>
      <c r="B7" s="117" t="s">
        <v>191</v>
      </c>
      <c r="C7" s="107" t="s">
        <v>337</v>
      </c>
      <c r="D7" s="117" t="s">
        <v>219</v>
      </c>
      <c r="E7" s="108" t="s">
        <v>192</v>
      </c>
      <c r="F7" s="118">
        <v>241100102565855</v>
      </c>
      <c r="G7" s="119" t="s">
        <v>364</v>
      </c>
      <c r="H7" s="120" t="s">
        <v>263</v>
      </c>
      <c r="I7" s="117" t="s">
        <v>265</v>
      </c>
      <c r="J7" s="121">
        <v>52.322000000000003</v>
      </c>
      <c r="K7" s="114">
        <v>898198.56</v>
      </c>
      <c r="L7" s="122">
        <f>(J7*K7)/1000</f>
        <v>46995.545056320007</v>
      </c>
      <c r="M7" s="109"/>
      <c r="O7" s="109"/>
    </row>
    <row r="8" spans="1:15" s="110" customFormat="1" ht="48.75" customHeight="1" x14ac:dyDescent="0.25">
      <c r="A8" s="113" t="s">
        <v>93</v>
      </c>
      <c r="B8" s="117" t="s">
        <v>191</v>
      </c>
      <c r="C8" s="117" t="s">
        <v>246</v>
      </c>
      <c r="D8" s="117" t="s">
        <v>219</v>
      </c>
      <c r="E8" s="108" t="s">
        <v>192</v>
      </c>
      <c r="F8" s="118">
        <v>241100102473330</v>
      </c>
      <c r="G8" s="119" t="s">
        <v>338</v>
      </c>
      <c r="H8" s="120" t="s">
        <v>339</v>
      </c>
      <c r="I8" s="117" t="s">
        <v>267</v>
      </c>
      <c r="J8" s="117">
        <v>29700</v>
      </c>
      <c r="K8" s="114">
        <v>1000</v>
      </c>
      <c r="L8" s="122">
        <f>(J8*K8)/1000</f>
        <v>29700</v>
      </c>
      <c r="M8" s="109"/>
      <c r="O8" s="109"/>
    </row>
    <row r="9" spans="1:15" s="110" customFormat="1" ht="48.75" customHeight="1" x14ac:dyDescent="0.25">
      <c r="A9" s="113" t="s">
        <v>94</v>
      </c>
      <c r="B9" s="117" t="s">
        <v>191</v>
      </c>
      <c r="C9" s="117" t="s">
        <v>247</v>
      </c>
      <c r="D9" s="117" t="s">
        <v>219</v>
      </c>
      <c r="E9" s="123" t="s">
        <v>268</v>
      </c>
      <c r="F9" s="118">
        <v>241100242400354</v>
      </c>
      <c r="G9" s="119" t="s">
        <v>365</v>
      </c>
      <c r="H9" s="120" t="s">
        <v>251</v>
      </c>
      <c r="I9" s="117" t="s">
        <v>234</v>
      </c>
      <c r="J9" s="117">
        <v>3</v>
      </c>
      <c r="K9" s="114">
        <v>1650000</v>
      </c>
      <c r="L9" s="122">
        <f t="shared" ref="L9:L71" si="0">(J9*K9)/1000</f>
        <v>4950</v>
      </c>
      <c r="M9" s="109"/>
      <c r="O9" s="109"/>
    </row>
    <row r="10" spans="1:15" s="110" customFormat="1" ht="48.75" customHeight="1" x14ac:dyDescent="0.25">
      <c r="A10" s="113" t="s">
        <v>95</v>
      </c>
      <c r="B10" s="117" t="s">
        <v>191</v>
      </c>
      <c r="C10" s="117" t="s">
        <v>242</v>
      </c>
      <c r="D10" s="117" t="s">
        <v>219</v>
      </c>
      <c r="E10" s="108" t="s">
        <v>192</v>
      </c>
      <c r="F10" s="118">
        <v>241100102472553</v>
      </c>
      <c r="G10" s="119" t="s">
        <v>245</v>
      </c>
      <c r="H10" s="120" t="s">
        <v>351</v>
      </c>
      <c r="I10" s="117" t="s">
        <v>243</v>
      </c>
      <c r="J10" s="117">
        <v>1339.28</v>
      </c>
      <c r="K10" s="114">
        <v>2688</v>
      </c>
      <c r="L10" s="122">
        <f t="shared" si="0"/>
        <v>3599.9846400000001</v>
      </c>
      <c r="M10" s="109"/>
      <c r="O10" s="109"/>
    </row>
    <row r="11" spans="1:15" s="110" customFormat="1" ht="48.75" customHeight="1" x14ac:dyDescent="0.25">
      <c r="A11" s="113" t="s">
        <v>96</v>
      </c>
      <c r="B11" s="117" t="s">
        <v>191</v>
      </c>
      <c r="C11" s="117" t="s">
        <v>248</v>
      </c>
      <c r="D11" s="117" t="s">
        <v>219</v>
      </c>
      <c r="E11" s="108" t="s">
        <v>268</v>
      </c>
      <c r="F11" s="118">
        <v>241100612466908</v>
      </c>
      <c r="G11" s="119" t="s">
        <v>366</v>
      </c>
      <c r="H11" s="120" t="s">
        <v>335</v>
      </c>
      <c r="I11" s="117" t="s">
        <v>266</v>
      </c>
      <c r="J11" s="124">
        <v>17.850000000000001</v>
      </c>
      <c r="K11" s="114">
        <v>100774.88</v>
      </c>
      <c r="L11" s="122">
        <f t="shared" si="0"/>
        <v>1798.8316080000002</v>
      </c>
      <c r="M11" s="109"/>
      <c r="O11" s="109"/>
    </row>
    <row r="12" spans="1:15" s="110" customFormat="1" ht="48.75" customHeight="1" x14ac:dyDescent="0.25">
      <c r="A12" s="113" t="s">
        <v>97</v>
      </c>
      <c r="B12" s="117" t="s">
        <v>191</v>
      </c>
      <c r="C12" s="117" t="s">
        <v>236</v>
      </c>
      <c r="D12" s="117" t="s">
        <v>219</v>
      </c>
      <c r="E12" s="108" t="s">
        <v>192</v>
      </c>
      <c r="F12" s="118">
        <v>241100102425263</v>
      </c>
      <c r="G12" s="119" t="s">
        <v>367</v>
      </c>
      <c r="H12" s="120" t="s">
        <v>257</v>
      </c>
      <c r="I12" s="117" t="s">
        <v>243</v>
      </c>
      <c r="J12" s="117">
        <v>33333</v>
      </c>
      <c r="K12" s="114">
        <v>1800</v>
      </c>
      <c r="L12" s="122">
        <f t="shared" si="0"/>
        <v>59999.4</v>
      </c>
      <c r="M12" s="109"/>
      <c r="O12" s="109"/>
    </row>
    <row r="13" spans="1:15" s="110" customFormat="1" ht="48.75" customHeight="1" x14ac:dyDescent="0.25">
      <c r="A13" s="113" t="s">
        <v>98</v>
      </c>
      <c r="B13" s="117" t="s">
        <v>191</v>
      </c>
      <c r="C13" s="117" t="s">
        <v>235</v>
      </c>
      <c r="D13" s="117" t="s">
        <v>219</v>
      </c>
      <c r="E13" s="111" t="s">
        <v>336</v>
      </c>
      <c r="F13" s="118">
        <v>241100102403117</v>
      </c>
      <c r="G13" s="119" t="s">
        <v>368</v>
      </c>
      <c r="H13" s="120" t="s">
        <v>341</v>
      </c>
      <c r="I13" s="117" t="s">
        <v>184</v>
      </c>
      <c r="J13" s="117">
        <v>3</v>
      </c>
      <c r="K13" s="114">
        <v>123553248</v>
      </c>
      <c r="L13" s="122">
        <f t="shared" si="0"/>
        <v>370659.74400000001</v>
      </c>
      <c r="M13" s="109"/>
      <c r="O13" s="109"/>
    </row>
    <row r="14" spans="1:15" s="110" customFormat="1" ht="48.75" customHeight="1" x14ac:dyDescent="0.25">
      <c r="A14" s="113" t="s">
        <v>99</v>
      </c>
      <c r="B14" s="117" t="s">
        <v>191</v>
      </c>
      <c r="C14" s="117" t="s">
        <v>369</v>
      </c>
      <c r="D14" s="117" t="s">
        <v>113</v>
      </c>
      <c r="E14" s="123" t="s">
        <v>370</v>
      </c>
      <c r="F14" s="118">
        <v>241110082514318</v>
      </c>
      <c r="G14" s="119" t="s">
        <v>371</v>
      </c>
      <c r="H14" s="120" t="s">
        <v>372</v>
      </c>
      <c r="I14" s="117" t="s">
        <v>183</v>
      </c>
      <c r="J14" s="117">
        <v>2</v>
      </c>
      <c r="K14" s="114">
        <v>1689000</v>
      </c>
      <c r="L14" s="122">
        <f t="shared" si="0"/>
        <v>3378</v>
      </c>
      <c r="M14" s="109"/>
      <c r="O14" s="109"/>
    </row>
    <row r="15" spans="1:15" s="110" customFormat="1" ht="60.75" customHeight="1" x14ac:dyDescent="0.25">
      <c r="A15" s="113" t="s">
        <v>100</v>
      </c>
      <c r="B15" s="117" t="s">
        <v>191</v>
      </c>
      <c r="C15" s="117" t="s">
        <v>373</v>
      </c>
      <c r="D15" s="117" t="s">
        <v>113</v>
      </c>
      <c r="E15" s="108" t="s">
        <v>274</v>
      </c>
      <c r="F15" s="118">
        <v>24111007252635</v>
      </c>
      <c r="G15" s="119" t="s">
        <v>374</v>
      </c>
      <c r="H15" s="120" t="s">
        <v>375</v>
      </c>
      <c r="I15" s="117" t="s">
        <v>183</v>
      </c>
      <c r="J15" s="117">
        <v>500</v>
      </c>
      <c r="K15" s="114">
        <v>161000</v>
      </c>
      <c r="L15" s="122">
        <f t="shared" si="0"/>
        <v>80500</v>
      </c>
      <c r="M15" s="109"/>
      <c r="O15" s="109"/>
    </row>
    <row r="16" spans="1:15" s="110" customFormat="1" ht="48.75" customHeight="1" x14ac:dyDescent="0.25">
      <c r="A16" s="113" t="s">
        <v>101</v>
      </c>
      <c r="B16" s="117" t="s">
        <v>191</v>
      </c>
      <c r="C16" s="117" t="s">
        <v>376</v>
      </c>
      <c r="D16" s="117" t="s">
        <v>113</v>
      </c>
      <c r="E16" s="108" t="s">
        <v>274</v>
      </c>
      <c r="F16" s="118">
        <v>24111007252653</v>
      </c>
      <c r="G16" s="119" t="s">
        <v>377</v>
      </c>
      <c r="H16" s="120" t="s">
        <v>378</v>
      </c>
      <c r="I16" s="117" t="s">
        <v>183</v>
      </c>
      <c r="J16" s="117">
        <v>1</v>
      </c>
      <c r="K16" s="114">
        <v>383713015.80000001</v>
      </c>
      <c r="L16" s="122">
        <f t="shared" si="0"/>
        <v>383713.01579999999</v>
      </c>
      <c r="M16" s="109"/>
      <c r="O16" s="109"/>
    </row>
    <row r="17" spans="1:15" s="110" customFormat="1" ht="55.5" customHeight="1" x14ac:dyDescent="0.25">
      <c r="A17" s="113" t="s">
        <v>281</v>
      </c>
      <c r="B17" s="117" t="s">
        <v>191</v>
      </c>
      <c r="C17" s="117" t="s">
        <v>379</v>
      </c>
      <c r="D17" s="117" t="s">
        <v>113</v>
      </c>
      <c r="E17" s="123" t="s">
        <v>192</v>
      </c>
      <c r="F17" s="118">
        <v>241100102675138</v>
      </c>
      <c r="G17" s="119" t="s">
        <v>380</v>
      </c>
      <c r="H17" s="120" t="s">
        <v>250</v>
      </c>
      <c r="I17" s="117" t="s">
        <v>184</v>
      </c>
      <c r="J17" s="117">
        <v>1</v>
      </c>
      <c r="K17" s="125">
        <v>34793440</v>
      </c>
      <c r="L17" s="122">
        <f t="shared" si="0"/>
        <v>34793.440000000002</v>
      </c>
      <c r="M17" s="109"/>
      <c r="O17" s="109"/>
    </row>
    <row r="18" spans="1:15" s="110" customFormat="1" ht="48.75" customHeight="1" x14ac:dyDescent="0.25">
      <c r="A18" s="113" t="s">
        <v>102</v>
      </c>
      <c r="B18" s="117" t="s">
        <v>191</v>
      </c>
      <c r="C18" s="117" t="s">
        <v>381</v>
      </c>
      <c r="D18" s="117" t="s">
        <v>113</v>
      </c>
      <c r="E18" s="108" t="s">
        <v>274</v>
      </c>
      <c r="F18" s="118">
        <v>242010072666166</v>
      </c>
      <c r="G18" s="119" t="s">
        <v>382</v>
      </c>
      <c r="H18" s="120" t="s">
        <v>383</v>
      </c>
      <c r="I18" s="117" t="s">
        <v>183</v>
      </c>
      <c r="J18" s="117">
        <v>263</v>
      </c>
      <c r="K18" s="114">
        <v>80094.3</v>
      </c>
      <c r="L18" s="122">
        <f t="shared" si="0"/>
        <v>21064.800900000002</v>
      </c>
      <c r="M18" s="109"/>
      <c r="O18" s="109"/>
    </row>
    <row r="19" spans="1:15" s="110" customFormat="1" ht="48.75" customHeight="1" x14ac:dyDescent="0.25">
      <c r="A19" s="113" t="s">
        <v>103</v>
      </c>
      <c r="B19" s="117" t="s">
        <v>191</v>
      </c>
      <c r="C19" s="117" t="s">
        <v>333</v>
      </c>
      <c r="D19" s="117" t="s">
        <v>113</v>
      </c>
      <c r="E19" s="108" t="s">
        <v>270</v>
      </c>
      <c r="F19" s="118">
        <v>24110012343875</v>
      </c>
      <c r="G19" s="119" t="s">
        <v>384</v>
      </c>
      <c r="H19" s="120" t="s">
        <v>334</v>
      </c>
      <c r="I19" s="117" t="s">
        <v>184</v>
      </c>
      <c r="J19" s="117">
        <v>6</v>
      </c>
      <c r="K19" s="114">
        <v>12750000</v>
      </c>
      <c r="L19" s="122">
        <f t="shared" si="0"/>
        <v>76500</v>
      </c>
      <c r="M19" s="109"/>
      <c r="O19" s="109"/>
    </row>
    <row r="20" spans="1:15" s="110" customFormat="1" ht="48.75" customHeight="1" x14ac:dyDescent="0.25">
      <c r="A20" s="113" t="s">
        <v>104</v>
      </c>
      <c r="B20" s="117" t="s">
        <v>191</v>
      </c>
      <c r="C20" s="117" t="s">
        <v>385</v>
      </c>
      <c r="D20" s="117" t="s">
        <v>113</v>
      </c>
      <c r="E20" s="108" t="s">
        <v>386</v>
      </c>
      <c r="F20" s="118">
        <v>241110082490482</v>
      </c>
      <c r="G20" s="119" t="s">
        <v>387</v>
      </c>
      <c r="H20" s="120" t="s">
        <v>346</v>
      </c>
      <c r="I20" s="117" t="s">
        <v>183</v>
      </c>
      <c r="J20" s="117">
        <v>60</v>
      </c>
      <c r="K20" s="114">
        <v>28000</v>
      </c>
      <c r="L20" s="122">
        <f t="shared" si="0"/>
        <v>1680</v>
      </c>
      <c r="M20" s="109"/>
      <c r="O20" s="109"/>
    </row>
    <row r="21" spans="1:15" s="110" customFormat="1" ht="48.75" customHeight="1" x14ac:dyDescent="0.25">
      <c r="A21" s="113" t="s">
        <v>105</v>
      </c>
      <c r="B21" s="117" t="s">
        <v>191</v>
      </c>
      <c r="C21" s="117" t="s">
        <v>388</v>
      </c>
      <c r="D21" s="117" t="s">
        <v>113</v>
      </c>
      <c r="E21" s="123" t="s">
        <v>282</v>
      </c>
      <c r="F21" s="118">
        <v>241110082483230</v>
      </c>
      <c r="G21" s="119" t="s">
        <v>389</v>
      </c>
      <c r="H21" s="120" t="s">
        <v>390</v>
      </c>
      <c r="I21" s="117" t="s">
        <v>184</v>
      </c>
      <c r="J21" s="117">
        <v>1</v>
      </c>
      <c r="K21" s="114">
        <v>1000000</v>
      </c>
      <c r="L21" s="122">
        <f t="shared" si="0"/>
        <v>1000</v>
      </c>
      <c r="M21" s="109"/>
      <c r="O21" s="109"/>
    </row>
    <row r="22" spans="1:15" s="110" customFormat="1" ht="48.75" customHeight="1" x14ac:dyDescent="0.25">
      <c r="A22" s="113" t="s">
        <v>106</v>
      </c>
      <c r="B22" s="117" t="s">
        <v>191</v>
      </c>
      <c r="C22" s="117" t="s">
        <v>391</v>
      </c>
      <c r="D22" s="117" t="s">
        <v>113</v>
      </c>
      <c r="E22" s="108" t="s">
        <v>274</v>
      </c>
      <c r="F22" s="118">
        <v>242010072626724</v>
      </c>
      <c r="G22" s="119" t="s">
        <v>392</v>
      </c>
      <c r="H22" s="120" t="s">
        <v>304</v>
      </c>
      <c r="I22" s="117" t="s">
        <v>183</v>
      </c>
      <c r="J22" s="117">
        <v>50000</v>
      </c>
      <c r="K22" s="114">
        <v>1600</v>
      </c>
      <c r="L22" s="122">
        <f t="shared" si="0"/>
        <v>80000</v>
      </c>
      <c r="M22" s="109"/>
      <c r="O22" s="109"/>
    </row>
    <row r="23" spans="1:15" s="110" customFormat="1" ht="48.75" customHeight="1" x14ac:dyDescent="0.25">
      <c r="A23" s="113" t="s">
        <v>107</v>
      </c>
      <c r="B23" s="117" t="s">
        <v>191</v>
      </c>
      <c r="C23" s="117" t="s">
        <v>393</v>
      </c>
      <c r="D23" s="117" t="s">
        <v>113</v>
      </c>
      <c r="E23" s="123" t="s">
        <v>386</v>
      </c>
      <c r="F23" s="118">
        <v>242010082606403</v>
      </c>
      <c r="G23" s="119" t="s">
        <v>392</v>
      </c>
      <c r="H23" s="120" t="s">
        <v>304</v>
      </c>
      <c r="I23" s="117" t="s">
        <v>183</v>
      </c>
      <c r="J23" s="117">
        <v>300</v>
      </c>
      <c r="K23" s="114">
        <v>18500</v>
      </c>
      <c r="L23" s="122">
        <f t="shared" si="0"/>
        <v>5550</v>
      </c>
      <c r="M23" s="109"/>
      <c r="O23" s="109"/>
    </row>
    <row r="24" spans="1:15" s="110" customFormat="1" ht="48.75" customHeight="1" x14ac:dyDescent="0.25">
      <c r="A24" s="113" t="s">
        <v>108</v>
      </c>
      <c r="B24" s="117" t="s">
        <v>191</v>
      </c>
      <c r="C24" s="117" t="s">
        <v>394</v>
      </c>
      <c r="D24" s="117" t="s">
        <v>113</v>
      </c>
      <c r="E24" s="123" t="s">
        <v>395</v>
      </c>
      <c r="F24" s="118">
        <v>241100142628147</v>
      </c>
      <c r="G24" s="119" t="s">
        <v>396</v>
      </c>
      <c r="H24" s="120" t="s">
        <v>347</v>
      </c>
      <c r="I24" s="117" t="s">
        <v>184</v>
      </c>
      <c r="J24" s="117">
        <v>1</v>
      </c>
      <c r="K24" s="114">
        <v>3060000</v>
      </c>
      <c r="L24" s="122">
        <f t="shared" si="0"/>
        <v>3060</v>
      </c>
      <c r="M24" s="109"/>
      <c r="O24" s="109"/>
    </row>
    <row r="25" spans="1:15" s="110" customFormat="1" ht="48.75" customHeight="1" x14ac:dyDescent="0.25">
      <c r="A25" s="113" t="s">
        <v>109</v>
      </c>
      <c r="B25" s="117" t="s">
        <v>191</v>
      </c>
      <c r="C25" s="117" t="s">
        <v>397</v>
      </c>
      <c r="D25" s="117" t="s">
        <v>113</v>
      </c>
      <c r="E25" s="123" t="s">
        <v>192</v>
      </c>
      <c r="F25" s="118">
        <v>241100102547117</v>
      </c>
      <c r="G25" s="119" t="s">
        <v>338</v>
      </c>
      <c r="H25" s="120" t="s">
        <v>339</v>
      </c>
      <c r="I25" s="117" t="s">
        <v>267</v>
      </c>
      <c r="J25" s="117">
        <v>310000</v>
      </c>
      <c r="K25" s="114">
        <v>1000</v>
      </c>
      <c r="L25" s="122">
        <f t="shared" si="0"/>
        <v>310000</v>
      </c>
      <c r="M25" s="109"/>
      <c r="O25" s="109"/>
    </row>
    <row r="26" spans="1:15" s="110" customFormat="1" ht="48.75" customHeight="1" x14ac:dyDescent="0.25">
      <c r="A26" s="113" t="s">
        <v>110</v>
      </c>
      <c r="B26" s="117" t="s">
        <v>191</v>
      </c>
      <c r="C26" s="117" t="s">
        <v>398</v>
      </c>
      <c r="D26" s="117" t="s">
        <v>113</v>
      </c>
      <c r="E26" s="123" t="s">
        <v>192</v>
      </c>
      <c r="F26" s="118">
        <v>241100102624822</v>
      </c>
      <c r="G26" s="119" t="s">
        <v>399</v>
      </c>
      <c r="H26" s="120" t="s">
        <v>400</v>
      </c>
      <c r="I26" s="117" t="s">
        <v>243</v>
      </c>
      <c r="J26" s="117">
        <v>15662</v>
      </c>
      <c r="K26" s="114">
        <v>6384</v>
      </c>
      <c r="L26" s="122">
        <f t="shared" si="0"/>
        <v>99986.207999999999</v>
      </c>
      <c r="M26" s="109"/>
      <c r="O26" s="109"/>
    </row>
    <row r="27" spans="1:15" s="110" customFormat="1" ht="48.75" customHeight="1" x14ac:dyDescent="0.25">
      <c r="A27" s="113" t="s">
        <v>111</v>
      </c>
      <c r="B27" s="117" t="s">
        <v>191</v>
      </c>
      <c r="C27" s="117" t="s">
        <v>401</v>
      </c>
      <c r="D27" s="117" t="s">
        <v>113</v>
      </c>
      <c r="E27" s="123" t="s">
        <v>270</v>
      </c>
      <c r="F27" s="118">
        <v>24110012342206</v>
      </c>
      <c r="G27" s="119" t="s">
        <v>402</v>
      </c>
      <c r="H27" s="120" t="s">
        <v>403</v>
      </c>
      <c r="I27" s="117" t="s">
        <v>184</v>
      </c>
      <c r="J27" s="117">
        <v>1</v>
      </c>
      <c r="K27" s="114">
        <v>84000000</v>
      </c>
      <c r="L27" s="122">
        <f t="shared" si="0"/>
        <v>84000</v>
      </c>
      <c r="M27" s="112"/>
      <c r="O27" s="109"/>
    </row>
    <row r="28" spans="1:15" s="110" customFormat="1" ht="48.75" customHeight="1" x14ac:dyDescent="0.25">
      <c r="A28" s="113" t="s">
        <v>112</v>
      </c>
      <c r="B28" s="117" t="s">
        <v>191</v>
      </c>
      <c r="C28" s="117" t="s">
        <v>404</v>
      </c>
      <c r="D28" s="117" t="s">
        <v>113</v>
      </c>
      <c r="E28" s="123" t="s">
        <v>282</v>
      </c>
      <c r="F28" s="118">
        <v>242010082584950</v>
      </c>
      <c r="G28" s="119" t="s">
        <v>405</v>
      </c>
      <c r="H28" s="120" t="s">
        <v>406</v>
      </c>
      <c r="I28" s="117" t="s">
        <v>183</v>
      </c>
      <c r="J28" s="117">
        <v>10</v>
      </c>
      <c r="K28" s="114">
        <v>1450000</v>
      </c>
      <c r="L28" s="122">
        <f t="shared" si="0"/>
        <v>14500</v>
      </c>
      <c r="M28" s="109"/>
      <c r="O28" s="109"/>
    </row>
    <row r="29" spans="1:15" s="110" customFormat="1" ht="48.75" customHeight="1" x14ac:dyDescent="0.25">
      <c r="A29" s="113" t="s">
        <v>193</v>
      </c>
      <c r="B29" s="117" t="s">
        <v>191</v>
      </c>
      <c r="C29" s="117" t="s">
        <v>407</v>
      </c>
      <c r="D29" s="117" t="s">
        <v>113</v>
      </c>
      <c r="E29" s="123" t="s">
        <v>274</v>
      </c>
      <c r="F29" s="118">
        <v>24111007247159</v>
      </c>
      <c r="G29" s="119" t="s">
        <v>408</v>
      </c>
      <c r="H29" s="120" t="s">
        <v>363</v>
      </c>
      <c r="I29" s="117" t="s">
        <v>183</v>
      </c>
      <c r="J29" s="117">
        <v>2</v>
      </c>
      <c r="K29" s="114">
        <v>696000000</v>
      </c>
      <c r="L29" s="122">
        <f t="shared" si="0"/>
        <v>1392000</v>
      </c>
      <c r="M29" s="109"/>
      <c r="O29" s="109"/>
    </row>
    <row r="30" spans="1:15" s="110" customFormat="1" ht="48.75" customHeight="1" x14ac:dyDescent="0.25">
      <c r="A30" s="113" t="s">
        <v>194</v>
      </c>
      <c r="B30" s="117" t="s">
        <v>191</v>
      </c>
      <c r="C30" s="117" t="s">
        <v>272</v>
      </c>
      <c r="D30" s="117" t="s">
        <v>113</v>
      </c>
      <c r="E30" s="108" t="s">
        <v>409</v>
      </c>
      <c r="F30" s="118">
        <v>241100372615356</v>
      </c>
      <c r="G30" s="119" t="s">
        <v>410</v>
      </c>
      <c r="H30" s="120" t="s">
        <v>345</v>
      </c>
      <c r="I30" s="117" t="s">
        <v>183</v>
      </c>
      <c r="J30" s="117">
        <v>1</v>
      </c>
      <c r="K30" s="114">
        <v>168000</v>
      </c>
      <c r="L30" s="122">
        <f t="shared" si="0"/>
        <v>168</v>
      </c>
      <c r="M30" s="109"/>
      <c r="O30" s="109"/>
    </row>
    <row r="31" spans="1:15" s="110" customFormat="1" ht="48.75" customHeight="1" x14ac:dyDescent="0.25">
      <c r="A31" s="113" t="s">
        <v>195</v>
      </c>
      <c r="B31" s="117" t="s">
        <v>191</v>
      </c>
      <c r="C31" s="117" t="s">
        <v>411</v>
      </c>
      <c r="D31" s="117" t="s">
        <v>113</v>
      </c>
      <c r="E31" s="108" t="s">
        <v>386</v>
      </c>
      <c r="F31" s="118">
        <v>242010082576307</v>
      </c>
      <c r="G31" s="119" t="s">
        <v>392</v>
      </c>
      <c r="H31" s="120" t="s">
        <v>304</v>
      </c>
      <c r="I31" s="117" t="s">
        <v>183</v>
      </c>
      <c r="J31" s="117">
        <v>2</v>
      </c>
      <c r="K31" s="114">
        <v>850000</v>
      </c>
      <c r="L31" s="122">
        <f t="shared" si="0"/>
        <v>1700</v>
      </c>
      <c r="M31" s="109"/>
      <c r="O31" s="109"/>
    </row>
    <row r="32" spans="1:15" s="110" customFormat="1" ht="48.75" customHeight="1" x14ac:dyDescent="0.25">
      <c r="A32" s="113" t="s">
        <v>196</v>
      </c>
      <c r="B32" s="117" t="s">
        <v>191</v>
      </c>
      <c r="C32" s="117" t="s">
        <v>412</v>
      </c>
      <c r="D32" s="117" t="s">
        <v>113</v>
      </c>
      <c r="E32" s="108" t="s">
        <v>370</v>
      </c>
      <c r="F32" s="118">
        <v>242010082576357</v>
      </c>
      <c r="G32" s="119" t="s">
        <v>413</v>
      </c>
      <c r="H32" s="120" t="s">
        <v>349</v>
      </c>
      <c r="I32" s="117" t="s">
        <v>183</v>
      </c>
      <c r="J32" s="117">
        <v>100</v>
      </c>
      <c r="K32" s="114">
        <v>26535</v>
      </c>
      <c r="L32" s="122">
        <f t="shared" si="0"/>
        <v>2653.5</v>
      </c>
      <c r="M32" s="109"/>
      <c r="O32" s="109"/>
    </row>
    <row r="33" spans="1:15" s="110" customFormat="1" ht="48.75" customHeight="1" x14ac:dyDescent="0.25">
      <c r="A33" s="113" t="s">
        <v>284</v>
      </c>
      <c r="B33" s="117" t="s">
        <v>191</v>
      </c>
      <c r="C33" s="117" t="s">
        <v>414</v>
      </c>
      <c r="D33" s="117" t="s">
        <v>113</v>
      </c>
      <c r="E33" s="108" t="s">
        <v>274</v>
      </c>
      <c r="F33" s="118">
        <v>242010072553382</v>
      </c>
      <c r="G33" s="119" t="s">
        <v>415</v>
      </c>
      <c r="H33" s="120" t="s">
        <v>416</v>
      </c>
      <c r="I33" s="117" t="s">
        <v>184</v>
      </c>
      <c r="J33" s="117">
        <v>1</v>
      </c>
      <c r="K33" s="114">
        <v>253000000</v>
      </c>
      <c r="L33" s="122">
        <f t="shared" si="0"/>
        <v>253000</v>
      </c>
      <c r="M33" s="109"/>
      <c r="O33" s="109"/>
    </row>
    <row r="34" spans="1:15" s="110" customFormat="1" ht="48.75" customHeight="1" x14ac:dyDescent="0.25">
      <c r="A34" s="113" t="s">
        <v>285</v>
      </c>
      <c r="B34" s="117" t="s">
        <v>191</v>
      </c>
      <c r="C34" s="117" t="s">
        <v>417</v>
      </c>
      <c r="D34" s="117" t="s">
        <v>113</v>
      </c>
      <c r="E34" s="123" t="s">
        <v>418</v>
      </c>
      <c r="F34" s="118">
        <v>241100102609101</v>
      </c>
      <c r="G34" s="119" t="s">
        <v>419</v>
      </c>
      <c r="H34" s="120" t="s">
        <v>420</v>
      </c>
      <c r="I34" s="117" t="s">
        <v>184</v>
      </c>
      <c r="J34" s="117">
        <v>1</v>
      </c>
      <c r="K34" s="114">
        <v>200000</v>
      </c>
      <c r="L34" s="122">
        <f t="shared" si="0"/>
        <v>200</v>
      </c>
      <c r="M34" s="109"/>
      <c r="O34" s="109"/>
    </row>
    <row r="35" spans="1:15" s="110" customFormat="1" ht="48.75" customHeight="1" x14ac:dyDescent="0.25">
      <c r="A35" s="113" t="s">
        <v>197</v>
      </c>
      <c r="B35" s="117" t="s">
        <v>191</v>
      </c>
      <c r="C35" s="117" t="s">
        <v>421</v>
      </c>
      <c r="D35" s="117" t="s">
        <v>113</v>
      </c>
      <c r="E35" s="108" t="s">
        <v>370</v>
      </c>
      <c r="F35" s="118">
        <v>242010082571325</v>
      </c>
      <c r="G35" s="119" t="s">
        <v>422</v>
      </c>
      <c r="H35" s="120" t="s">
        <v>423</v>
      </c>
      <c r="I35" s="117" t="s">
        <v>183</v>
      </c>
      <c r="J35" s="117">
        <v>2</v>
      </c>
      <c r="K35" s="114">
        <v>2499000</v>
      </c>
      <c r="L35" s="122">
        <f t="shared" si="0"/>
        <v>4998</v>
      </c>
      <c r="M35" s="109"/>
      <c r="O35" s="109"/>
    </row>
    <row r="36" spans="1:15" s="110" customFormat="1" ht="48.75" customHeight="1" x14ac:dyDescent="0.25">
      <c r="A36" s="113" t="s">
        <v>198</v>
      </c>
      <c r="B36" s="117" t="s">
        <v>191</v>
      </c>
      <c r="C36" s="117" t="s">
        <v>424</v>
      </c>
      <c r="D36" s="117" t="s">
        <v>113</v>
      </c>
      <c r="E36" s="108" t="s">
        <v>370</v>
      </c>
      <c r="F36" s="118">
        <v>242010082543368</v>
      </c>
      <c r="G36" s="119" t="s">
        <v>425</v>
      </c>
      <c r="H36" s="120" t="s">
        <v>344</v>
      </c>
      <c r="I36" s="117" t="s">
        <v>183</v>
      </c>
      <c r="J36" s="117">
        <v>1</v>
      </c>
      <c r="K36" s="114">
        <v>52199999</v>
      </c>
      <c r="L36" s="122">
        <f t="shared" si="0"/>
        <v>52199.999000000003</v>
      </c>
      <c r="M36" s="109"/>
      <c r="O36" s="109"/>
    </row>
    <row r="37" spans="1:15" s="110" customFormat="1" ht="48.75" customHeight="1" x14ac:dyDescent="0.25">
      <c r="A37" s="113" t="s">
        <v>199</v>
      </c>
      <c r="B37" s="117" t="s">
        <v>191</v>
      </c>
      <c r="C37" s="117" t="s">
        <v>426</v>
      </c>
      <c r="D37" s="117" t="s">
        <v>113</v>
      </c>
      <c r="E37" s="123" t="s">
        <v>270</v>
      </c>
      <c r="F37" s="118">
        <v>24110012339347</v>
      </c>
      <c r="G37" s="119" t="s">
        <v>427</v>
      </c>
      <c r="H37" s="120" t="s">
        <v>254</v>
      </c>
      <c r="I37" s="117" t="s">
        <v>234</v>
      </c>
      <c r="J37" s="117">
        <v>11</v>
      </c>
      <c r="K37" s="114">
        <v>43323636.399999999</v>
      </c>
      <c r="L37" s="122">
        <f t="shared" si="0"/>
        <v>476560.00039999996</v>
      </c>
      <c r="M37" s="109"/>
      <c r="O37" s="109"/>
    </row>
    <row r="38" spans="1:15" s="110" customFormat="1" ht="48.75" customHeight="1" x14ac:dyDescent="0.25">
      <c r="A38" s="113" t="s">
        <v>200</v>
      </c>
      <c r="B38" s="117" t="s">
        <v>191</v>
      </c>
      <c r="C38" s="117" t="s">
        <v>428</v>
      </c>
      <c r="D38" s="117" t="s">
        <v>113</v>
      </c>
      <c r="E38" s="123" t="s">
        <v>268</v>
      </c>
      <c r="F38" s="118">
        <v>241100142589763</v>
      </c>
      <c r="G38" s="119" t="s">
        <v>365</v>
      </c>
      <c r="H38" s="120" t="s">
        <v>251</v>
      </c>
      <c r="I38" s="117" t="s">
        <v>234</v>
      </c>
      <c r="J38" s="117">
        <v>12</v>
      </c>
      <c r="K38" s="114">
        <v>41964</v>
      </c>
      <c r="L38" s="122">
        <f t="shared" si="0"/>
        <v>503.56799999999998</v>
      </c>
      <c r="M38" s="109"/>
      <c r="O38" s="109"/>
    </row>
    <row r="39" spans="1:15" s="110" customFormat="1" ht="48.75" customHeight="1" x14ac:dyDescent="0.25">
      <c r="A39" s="113" t="s">
        <v>201</v>
      </c>
      <c r="B39" s="117" t="s">
        <v>191</v>
      </c>
      <c r="C39" s="117" t="s">
        <v>429</v>
      </c>
      <c r="D39" s="117" t="s">
        <v>113</v>
      </c>
      <c r="E39" s="111" t="s">
        <v>430</v>
      </c>
      <c r="F39" s="118">
        <v>241100242584232</v>
      </c>
      <c r="G39" s="119" t="s">
        <v>365</v>
      </c>
      <c r="H39" s="120" t="s">
        <v>251</v>
      </c>
      <c r="I39" s="117" t="s">
        <v>234</v>
      </c>
      <c r="J39" s="117">
        <v>12</v>
      </c>
      <c r="K39" s="114">
        <v>7940</v>
      </c>
      <c r="L39" s="122">
        <f t="shared" si="0"/>
        <v>95.28</v>
      </c>
      <c r="M39" s="109"/>
      <c r="O39" s="109"/>
    </row>
    <row r="40" spans="1:15" s="110" customFormat="1" ht="48.75" customHeight="1" x14ac:dyDescent="0.25">
      <c r="A40" s="113" t="s">
        <v>202</v>
      </c>
      <c r="B40" s="117" t="s">
        <v>191</v>
      </c>
      <c r="C40" s="117" t="s">
        <v>269</v>
      </c>
      <c r="D40" s="117" t="s">
        <v>113</v>
      </c>
      <c r="E40" s="123" t="s">
        <v>192</v>
      </c>
      <c r="F40" s="118">
        <v>241100102584214</v>
      </c>
      <c r="G40" s="119" t="s">
        <v>431</v>
      </c>
      <c r="H40" s="120" t="s">
        <v>253</v>
      </c>
      <c r="I40" s="117" t="s">
        <v>184</v>
      </c>
      <c r="J40" s="117">
        <v>1</v>
      </c>
      <c r="K40" s="125">
        <v>12000000</v>
      </c>
      <c r="L40" s="122">
        <f t="shared" si="0"/>
        <v>12000</v>
      </c>
      <c r="M40" s="109"/>
      <c r="O40" s="109"/>
    </row>
    <row r="41" spans="1:15" s="110" customFormat="1" ht="48.75" customHeight="1" x14ac:dyDescent="0.25">
      <c r="A41" s="113" t="s">
        <v>203</v>
      </c>
      <c r="B41" s="117" t="s">
        <v>191</v>
      </c>
      <c r="C41" s="117" t="s">
        <v>432</v>
      </c>
      <c r="D41" s="117" t="s">
        <v>113</v>
      </c>
      <c r="E41" s="108" t="s">
        <v>370</v>
      </c>
      <c r="F41" s="118">
        <v>241110082406640</v>
      </c>
      <c r="G41" s="119" t="s">
        <v>433</v>
      </c>
      <c r="H41" s="120" t="s">
        <v>264</v>
      </c>
      <c r="I41" s="117" t="s">
        <v>323</v>
      </c>
      <c r="J41" s="117">
        <v>150</v>
      </c>
      <c r="K41" s="114">
        <v>6490</v>
      </c>
      <c r="L41" s="122">
        <f t="shared" si="0"/>
        <v>973.5</v>
      </c>
      <c r="M41" s="109"/>
      <c r="O41" s="109"/>
    </row>
    <row r="42" spans="1:15" s="110" customFormat="1" ht="48.75" customHeight="1" x14ac:dyDescent="0.25">
      <c r="A42" s="113" t="s">
        <v>204</v>
      </c>
      <c r="B42" s="117" t="s">
        <v>191</v>
      </c>
      <c r="C42" s="117" t="s">
        <v>434</v>
      </c>
      <c r="D42" s="117" t="s">
        <v>113</v>
      </c>
      <c r="E42" s="108" t="s">
        <v>370</v>
      </c>
      <c r="F42" s="118">
        <v>241110082406494</v>
      </c>
      <c r="G42" s="119" t="s">
        <v>435</v>
      </c>
      <c r="H42" s="120" t="s">
        <v>436</v>
      </c>
      <c r="I42" s="117" t="s">
        <v>183</v>
      </c>
      <c r="J42" s="117">
        <v>200</v>
      </c>
      <c r="K42" s="114">
        <v>7780</v>
      </c>
      <c r="L42" s="122">
        <f t="shared" si="0"/>
        <v>1556</v>
      </c>
      <c r="M42" s="109"/>
      <c r="O42" s="109"/>
    </row>
    <row r="43" spans="1:15" s="110" customFormat="1" ht="48.75" customHeight="1" x14ac:dyDescent="0.25">
      <c r="A43" s="113" t="s">
        <v>205</v>
      </c>
      <c r="B43" s="117" t="s">
        <v>191</v>
      </c>
      <c r="C43" s="117" t="s">
        <v>247</v>
      </c>
      <c r="D43" s="117" t="s">
        <v>113</v>
      </c>
      <c r="E43" s="111" t="s">
        <v>430</v>
      </c>
      <c r="F43" s="118">
        <v>241100102582311</v>
      </c>
      <c r="G43" s="119" t="s">
        <v>437</v>
      </c>
      <c r="H43" s="120" t="s">
        <v>438</v>
      </c>
      <c r="I43" s="117" t="s">
        <v>234</v>
      </c>
      <c r="J43" s="117">
        <v>12</v>
      </c>
      <c r="K43" s="114">
        <v>13174166.67</v>
      </c>
      <c r="L43" s="122">
        <f t="shared" si="0"/>
        <v>158090.00003999998</v>
      </c>
      <c r="M43" s="109"/>
      <c r="O43" s="109"/>
    </row>
    <row r="44" spans="1:15" s="110" customFormat="1" ht="48.75" customHeight="1" x14ac:dyDescent="0.25">
      <c r="A44" s="113" t="s">
        <v>206</v>
      </c>
      <c r="B44" s="117" t="s">
        <v>191</v>
      </c>
      <c r="C44" s="117" t="s">
        <v>439</v>
      </c>
      <c r="D44" s="117" t="s">
        <v>113</v>
      </c>
      <c r="E44" s="111" t="s">
        <v>430</v>
      </c>
      <c r="F44" s="118">
        <v>241100242582108</v>
      </c>
      <c r="G44" s="119" t="s">
        <v>365</v>
      </c>
      <c r="H44" s="120" t="s">
        <v>251</v>
      </c>
      <c r="I44" s="117" t="s">
        <v>234</v>
      </c>
      <c r="J44" s="117">
        <v>12</v>
      </c>
      <c r="K44" s="114">
        <v>1100000</v>
      </c>
      <c r="L44" s="122">
        <f t="shared" si="0"/>
        <v>13200</v>
      </c>
      <c r="M44" s="109"/>
      <c r="O44" s="109"/>
    </row>
    <row r="45" spans="1:15" s="110" customFormat="1" ht="48.75" customHeight="1" x14ac:dyDescent="0.25">
      <c r="A45" s="113" t="s">
        <v>207</v>
      </c>
      <c r="B45" s="117" t="s">
        <v>191</v>
      </c>
      <c r="C45" s="117" t="s">
        <v>440</v>
      </c>
      <c r="D45" s="117" t="s">
        <v>113</v>
      </c>
      <c r="E45" s="111" t="s">
        <v>430</v>
      </c>
      <c r="F45" s="118">
        <v>241100242579034</v>
      </c>
      <c r="G45" s="119" t="s">
        <v>365</v>
      </c>
      <c r="H45" s="120" t="s">
        <v>251</v>
      </c>
      <c r="I45" s="117" t="s">
        <v>234</v>
      </c>
      <c r="J45" s="117">
        <v>12</v>
      </c>
      <c r="K45" s="114">
        <v>2000000</v>
      </c>
      <c r="L45" s="122">
        <f t="shared" si="0"/>
        <v>24000</v>
      </c>
      <c r="M45" s="109"/>
      <c r="O45" s="109"/>
    </row>
    <row r="46" spans="1:15" s="110" customFormat="1" ht="48.75" customHeight="1" x14ac:dyDescent="0.25">
      <c r="A46" s="113" t="s">
        <v>208</v>
      </c>
      <c r="B46" s="117" t="s">
        <v>191</v>
      </c>
      <c r="C46" s="117" t="s">
        <v>441</v>
      </c>
      <c r="D46" s="117" t="s">
        <v>113</v>
      </c>
      <c r="E46" s="108" t="s">
        <v>192</v>
      </c>
      <c r="F46" s="118">
        <v>241100102578956</v>
      </c>
      <c r="G46" s="119" t="s">
        <v>442</v>
      </c>
      <c r="H46" s="120" t="s">
        <v>262</v>
      </c>
      <c r="I46" s="117" t="s">
        <v>443</v>
      </c>
      <c r="J46" s="117">
        <v>6015</v>
      </c>
      <c r="K46" s="114">
        <v>13216</v>
      </c>
      <c r="L46" s="122">
        <f t="shared" si="0"/>
        <v>79494.240000000005</v>
      </c>
      <c r="M46" s="109"/>
      <c r="O46" s="109"/>
    </row>
    <row r="47" spans="1:15" s="110" customFormat="1" ht="48.75" customHeight="1" x14ac:dyDescent="0.25">
      <c r="A47" s="113" t="s">
        <v>209</v>
      </c>
      <c r="B47" s="117" t="s">
        <v>191</v>
      </c>
      <c r="C47" s="117" t="s">
        <v>444</v>
      </c>
      <c r="D47" s="117" t="s">
        <v>113</v>
      </c>
      <c r="E47" s="108" t="s">
        <v>370</v>
      </c>
      <c r="F47" s="118">
        <v>241110082406242</v>
      </c>
      <c r="G47" s="119" t="s">
        <v>445</v>
      </c>
      <c r="H47" s="120" t="s">
        <v>446</v>
      </c>
      <c r="I47" s="117" t="s">
        <v>183</v>
      </c>
      <c r="J47" s="117">
        <v>300</v>
      </c>
      <c r="K47" s="114">
        <v>7900</v>
      </c>
      <c r="L47" s="122">
        <f t="shared" si="0"/>
        <v>2370</v>
      </c>
      <c r="M47" s="109"/>
      <c r="O47" s="109"/>
    </row>
    <row r="48" spans="1:15" s="110" customFormat="1" ht="48.75" customHeight="1" x14ac:dyDescent="0.25">
      <c r="A48" s="113" t="s">
        <v>210</v>
      </c>
      <c r="B48" s="117" t="s">
        <v>191</v>
      </c>
      <c r="C48" s="117" t="s">
        <v>447</v>
      </c>
      <c r="D48" s="117" t="s">
        <v>113</v>
      </c>
      <c r="E48" s="108" t="s">
        <v>370</v>
      </c>
      <c r="F48" s="118">
        <v>241110082406157</v>
      </c>
      <c r="G48" s="119" t="s">
        <v>448</v>
      </c>
      <c r="H48" s="120" t="s">
        <v>449</v>
      </c>
      <c r="I48" s="117" t="s">
        <v>183</v>
      </c>
      <c r="J48" s="117">
        <v>150</v>
      </c>
      <c r="K48" s="114">
        <v>6180</v>
      </c>
      <c r="L48" s="122">
        <f t="shared" si="0"/>
        <v>927</v>
      </c>
      <c r="M48" s="109"/>
      <c r="O48" s="109"/>
    </row>
    <row r="49" spans="1:15" s="110" customFormat="1" ht="48.75" customHeight="1" x14ac:dyDescent="0.25">
      <c r="A49" s="113" t="s">
        <v>211</v>
      </c>
      <c r="B49" s="117" t="s">
        <v>191</v>
      </c>
      <c r="C49" s="117" t="s">
        <v>450</v>
      </c>
      <c r="D49" s="117" t="s">
        <v>113</v>
      </c>
      <c r="E49" s="111" t="s">
        <v>430</v>
      </c>
      <c r="F49" s="118">
        <v>241100142572003</v>
      </c>
      <c r="G49" s="119" t="s">
        <v>365</v>
      </c>
      <c r="H49" s="120" t="s">
        <v>251</v>
      </c>
      <c r="I49" s="117" t="s">
        <v>234</v>
      </c>
      <c r="J49" s="117">
        <v>12</v>
      </c>
      <c r="K49" s="125">
        <v>344164</v>
      </c>
      <c r="L49" s="122">
        <f t="shared" si="0"/>
        <v>4129.9679999999998</v>
      </c>
      <c r="M49" s="109"/>
      <c r="O49" s="109"/>
    </row>
    <row r="50" spans="1:15" s="110" customFormat="1" ht="48.75" customHeight="1" x14ac:dyDescent="0.25">
      <c r="A50" s="113" t="s">
        <v>212</v>
      </c>
      <c r="B50" s="117" t="s">
        <v>191</v>
      </c>
      <c r="C50" s="117" t="s">
        <v>273</v>
      </c>
      <c r="D50" s="117" t="s">
        <v>113</v>
      </c>
      <c r="E50" s="111" t="s">
        <v>430</v>
      </c>
      <c r="F50" s="118">
        <v>241100242506063</v>
      </c>
      <c r="G50" s="119" t="s">
        <v>451</v>
      </c>
      <c r="H50" s="120" t="s">
        <v>259</v>
      </c>
      <c r="I50" s="117" t="s">
        <v>184</v>
      </c>
      <c r="J50" s="117">
        <v>1</v>
      </c>
      <c r="K50" s="114">
        <v>1620000</v>
      </c>
      <c r="L50" s="122">
        <f t="shared" si="0"/>
        <v>1620</v>
      </c>
      <c r="M50" s="109"/>
      <c r="O50" s="109"/>
    </row>
    <row r="51" spans="1:15" s="110" customFormat="1" ht="48.75" customHeight="1" x14ac:dyDescent="0.25">
      <c r="A51" s="113" t="s">
        <v>213</v>
      </c>
      <c r="B51" s="117" t="s">
        <v>191</v>
      </c>
      <c r="C51" s="117" t="s">
        <v>337</v>
      </c>
      <c r="D51" s="117" t="s">
        <v>113</v>
      </c>
      <c r="E51" s="108" t="s">
        <v>192</v>
      </c>
      <c r="F51" s="118">
        <v>241100102565880</v>
      </c>
      <c r="G51" s="119" t="s">
        <v>364</v>
      </c>
      <c r="H51" s="120" t="s">
        <v>263</v>
      </c>
      <c r="I51" s="117" t="s">
        <v>265</v>
      </c>
      <c r="J51" s="121">
        <v>332.38</v>
      </c>
      <c r="K51" s="114">
        <v>898198.56</v>
      </c>
      <c r="L51" s="122">
        <f t="shared" si="0"/>
        <v>298543.23737280001</v>
      </c>
      <c r="M51" s="109"/>
      <c r="O51" s="109"/>
    </row>
    <row r="52" spans="1:15" s="110" customFormat="1" ht="48.75" customHeight="1" x14ac:dyDescent="0.25">
      <c r="A52" s="113" t="s">
        <v>214</v>
      </c>
      <c r="B52" s="117" t="s">
        <v>191</v>
      </c>
      <c r="C52" s="117" t="s">
        <v>452</v>
      </c>
      <c r="D52" s="117" t="s">
        <v>113</v>
      </c>
      <c r="E52" s="108" t="s">
        <v>453</v>
      </c>
      <c r="F52" s="118"/>
      <c r="G52" s="119" t="s">
        <v>454</v>
      </c>
      <c r="H52" s="120" t="s">
        <v>455</v>
      </c>
      <c r="I52" s="117" t="s">
        <v>184</v>
      </c>
      <c r="J52" s="117">
        <v>1</v>
      </c>
      <c r="K52" s="114">
        <v>1000000</v>
      </c>
      <c r="L52" s="122">
        <f t="shared" si="0"/>
        <v>1000</v>
      </c>
      <c r="M52" s="109"/>
      <c r="O52" s="109"/>
    </row>
    <row r="53" spans="1:15" s="110" customFormat="1" ht="48.75" customHeight="1" x14ac:dyDescent="0.25">
      <c r="A53" s="113" t="s">
        <v>215</v>
      </c>
      <c r="B53" s="117" t="s">
        <v>191</v>
      </c>
      <c r="C53" s="117" t="s">
        <v>456</v>
      </c>
      <c r="D53" s="117" t="s">
        <v>113</v>
      </c>
      <c r="E53" s="111" t="s">
        <v>430</v>
      </c>
      <c r="F53" s="118">
        <v>241100242563808</v>
      </c>
      <c r="G53" s="119" t="s">
        <v>365</v>
      </c>
      <c r="H53" s="120" t="s">
        <v>251</v>
      </c>
      <c r="I53" s="117" t="s">
        <v>234</v>
      </c>
      <c r="J53" s="117">
        <v>12</v>
      </c>
      <c r="K53" s="114">
        <v>1278400</v>
      </c>
      <c r="L53" s="122">
        <f t="shared" si="0"/>
        <v>15340.8</v>
      </c>
      <c r="M53" s="109"/>
      <c r="O53" s="109"/>
    </row>
    <row r="54" spans="1:15" s="110" customFormat="1" ht="48.75" customHeight="1" x14ac:dyDescent="0.25">
      <c r="A54" s="113" t="s">
        <v>216</v>
      </c>
      <c r="B54" s="117" t="s">
        <v>191</v>
      </c>
      <c r="C54" s="117" t="s">
        <v>246</v>
      </c>
      <c r="D54" s="117" t="s">
        <v>113</v>
      </c>
      <c r="E54" s="111" t="s">
        <v>192</v>
      </c>
      <c r="F54" s="118">
        <v>241100102562007</v>
      </c>
      <c r="G54" s="119" t="s">
        <v>338</v>
      </c>
      <c r="H54" s="120" t="s">
        <v>339</v>
      </c>
      <c r="I54" s="117" t="s">
        <v>267</v>
      </c>
      <c r="J54" s="117">
        <v>190000</v>
      </c>
      <c r="K54" s="114">
        <v>1000</v>
      </c>
      <c r="L54" s="122">
        <f t="shared" si="0"/>
        <v>190000</v>
      </c>
      <c r="M54" s="109"/>
      <c r="O54" s="109"/>
    </row>
    <row r="55" spans="1:15" s="110" customFormat="1" ht="48.75" customHeight="1" x14ac:dyDescent="0.25">
      <c r="A55" s="113" t="s">
        <v>217</v>
      </c>
      <c r="B55" s="117" t="s">
        <v>191</v>
      </c>
      <c r="C55" s="117" t="s">
        <v>359</v>
      </c>
      <c r="D55" s="117" t="s">
        <v>113</v>
      </c>
      <c r="E55" s="108" t="s">
        <v>283</v>
      </c>
      <c r="F55" s="118"/>
      <c r="G55" s="119" t="s">
        <v>457</v>
      </c>
      <c r="H55" s="120" t="s">
        <v>360</v>
      </c>
      <c r="I55" s="117" t="s">
        <v>184</v>
      </c>
      <c r="J55" s="117">
        <v>1</v>
      </c>
      <c r="K55" s="125">
        <v>281190000</v>
      </c>
      <c r="L55" s="122">
        <f t="shared" si="0"/>
        <v>281190</v>
      </c>
      <c r="M55" s="109"/>
      <c r="N55" s="143">
        <f>L27+L29+L33+L55</f>
        <v>2010190</v>
      </c>
      <c r="O55" s="109"/>
    </row>
    <row r="56" spans="1:15" s="110" customFormat="1" ht="48.75" customHeight="1" x14ac:dyDescent="0.25">
      <c r="A56" s="113" t="s">
        <v>218</v>
      </c>
      <c r="B56" s="117" t="s">
        <v>191</v>
      </c>
      <c r="C56" s="117" t="s">
        <v>458</v>
      </c>
      <c r="D56" s="117" t="s">
        <v>113</v>
      </c>
      <c r="E56" s="123" t="s">
        <v>370</v>
      </c>
      <c r="F56" s="118">
        <v>241110082390195</v>
      </c>
      <c r="G56" s="119" t="s">
        <v>327</v>
      </c>
      <c r="H56" s="120" t="s">
        <v>328</v>
      </c>
      <c r="I56" s="117" t="s">
        <v>183</v>
      </c>
      <c r="J56" s="117">
        <v>73</v>
      </c>
      <c r="K56" s="114">
        <v>67000</v>
      </c>
      <c r="L56" s="122">
        <f t="shared" si="0"/>
        <v>4891</v>
      </c>
      <c r="M56" s="109"/>
      <c r="O56" s="109"/>
    </row>
    <row r="57" spans="1:15" s="110" customFormat="1" ht="48.75" customHeight="1" x14ac:dyDescent="0.25">
      <c r="A57" s="113" t="s">
        <v>220</v>
      </c>
      <c r="B57" s="117" t="s">
        <v>191</v>
      </c>
      <c r="C57" s="117" t="s">
        <v>326</v>
      </c>
      <c r="D57" s="117" t="s">
        <v>113</v>
      </c>
      <c r="E57" s="123" t="s">
        <v>370</v>
      </c>
      <c r="F57" s="118">
        <v>241110082390096</v>
      </c>
      <c r="G57" s="119" t="s">
        <v>330</v>
      </c>
      <c r="H57" s="120" t="s">
        <v>331</v>
      </c>
      <c r="I57" s="117" t="s">
        <v>184</v>
      </c>
      <c r="J57" s="117">
        <v>1</v>
      </c>
      <c r="K57" s="114">
        <v>7800000</v>
      </c>
      <c r="L57" s="122">
        <f t="shared" si="0"/>
        <v>7800</v>
      </c>
      <c r="M57" s="109"/>
      <c r="O57" s="109"/>
    </row>
    <row r="58" spans="1:15" s="110" customFormat="1" ht="48.75" customHeight="1" x14ac:dyDescent="0.25">
      <c r="A58" s="113" t="s">
        <v>221</v>
      </c>
      <c r="B58" s="117" t="s">
        <v>191</v>
      </c>
      <c r="C58" s="117" t="s">
        <v>271</v>
      </c>
      <c r="D58" s="117" t="s">
        <v>113</v>
      </c>
      <c r="E58" s="123" t="s">
        <v>192</v>
      </c>
      <c r="F58" s="118">
        <v>241100102558284</v>
      </c>
      <c r="G58" s="119" t="s">
        <v>459</v>
      </c>
      <c r="H58" s="120" t="s">
        <v>249</v>
      </c>
      <c r="I58" s="117" t="s">
        <v>184</v>
      </c>
      <c r="J58" s="117">
        <v>1</v>
      </c>
      <c r="K58" s="114">
        <v>39535800</v>
      </c>
      <c r="L58" s="122">
        <f t="shared" si="0"/>
        <v>39535.800000000003</v>
      </c>
      <c r="M58" s="109"/>
      <c r="O58" s="109"/>
    </row>
    <row r="59" spans="1:15" s="110" customFormat="1" ht="48.75" customHeight="1" x14ac:dyDescent="0.25">
      <c r="A59" s="113" t="s">
        <v>222</v>
      </c>
      <c r="B59" s="117" t="s">
        <v>191</v>
      </c>
      <c r="C59" s="117" t="s">
        <v>239</v>
      </c>
      <c r="D59" s="117" t="s">
        <v>113</v>
      </c>
      <c r="E59" s="123" t="s">
        <v>192</v>
      </c>
      <c r="F59" s="118">
        <v>241100102557689</v>
      </c>
      <c r="G59" s="119" t="s">
        <v>460</v>
      </c>
      <c r="H59" s="120" t="s">
        <v>461</v>
      </c>
      <c r="I59" s="117" t="s">
        <v>240</v>
      </c>
      <c r="J59" s="117">
        <v>1</v>
      </c>
      <c r="K59" s="114">
        <v>1800000</v>
      </c>
      <c r="L59" s="122">
        <f t="shared" si="0"/>
        <v>1800</v>
      </c>
      <c r="M59" s="109"/>
      <c r="O59" s="109"/>
    </row>
    <row r="60" spans="1:15" s="110" customFormat="1" ht="57" customHeight="1" x14ac:dyDescent="0.25">
      <c r="A60" s="113" t="s">
        <v>223</v>
      </c>
      <c r="B60" s="117" t="s">
        <v>191</v>
      </c>
      <c r="C60" s="117" t="s">
        <v>462</v>
      </c>
      <c r="D60" s="117" t="s">
        <v>113</v>
      </c>
      <c r="E60" s="111" t="s">
        <v>430</v>
      </c>
      <c r="F60" s="118">
        <v>241100242556066</v>
      </c>
      <c r="G60" s="119" t="s">
        <v>463</v>
      </c>
      <c r="H60" s="120" t="s">
        <v>343</v>
      </c>
      <c r="I60" s="117" t="s">
        <v>184</v>
      </c>
      <c r="J60" s="117">
        <v>1</v>
      </c>
      <c r="K60" s="114">
        <v>5052000</v>
      </c>
      <c r="L60" s="122">
        <f t="shared" si="0"/>
        <v>5052</v>
      </c>
      <c r="M60" s="109"/>
      <c r="O60" s="109"/>
    </row>
    <row r="61" spans="1:15" s="110" customFormat="1" ht="48.75" customHeight="1" x14ac:dyDescent="0.25">
      <c r="A61" s="113" t="s">
        <v>224</v>
      </c>
      <c r="B61" s="117" t="s">
        <v>191</v>
      </c>
      <c r="C61" s="117" t="s">
        <v>464</v>
      </c>
      <c r="D61" s="117" t="s">
        <v>113</v>
      </c>
      <c r="E61" s="123" t="s">
        <v>370</v>
      </c>
      <c r="F61" s="118">
        <v>241110082384929</v>
      </c>
      <c r="G61" s="119" t="s">
        <v>465</v>
      </c>
      <c r="H61" s="120" t="s">
        <v>466</v>
      </c>
      <c r="I61" s="117" t="s">
        <v>467</v>
      </c>
      <c r="J61" s="117">
        <v>499</v>
      </c>
      <c r="K61" s="114">
        <v>11845</v>
      </c>
      <c r="L61" s="122">
        <f t="shared" si="0"/>
        <v>5910.6549999999997</v>
      </c>
      <c r="M61" s="109"/>
      <c r="O61" s="109"/>
    </row>
    <row r="62" spans="1:15" s="110" customFormat="1" ht="48.75" customHeight="1" x14ac:dyDescent="0.25">
      <c r="A62" s="113" t="s">
        <v>225</v>
      </c>
      <c r="B62" s="117" t="s">
        <v>191</v>
      </c>
      <c r="C62" s="117" t="s">
        <v>468</v>
      </c>
      <c r="D62" s="117" t="s">
        <v>113</v>
      </c>
      <c r="E62" s="123" t="s">
        <v>274</v>
      </c>
      <c r="F62" s="118">
        <v>24111007243011</v>
      </c>
      <c r="G62" s="119" t="s">
        <v>469</v>
      </c>
      <c r="H62" s="120" t="s">
        <v>470</v>
      </c>
      <c r="I62" s="117" t="s">
        <v>183</v>
      </c>
      <c r="J62" s="117">
        <v>4000</v>
      </c>
      <c r="K62" s="114">
        <v>1039.5999999999999</v>
      </c>
      <c r="L62" s="122">
        <f t="shared" si="0"/>
        <v>4158.3999999999996</v>
      </c>
      <c r="M62" s="109"/>
      <c r="O62" s="109"/>
    </row>
    <row r="63" spans="1:15" s="110" customFormat="1" ht="48.75" customHeight="1" x14ac:dyDescent="0.25">
      <c r="A63" s="113" t="s">
        <v>226</v>
      </c>
      <c r="B63" s="117" t="s">
        <v>191</v>
      </c>
      <c r="C63" s="117" t="s">
        <v>241</v>
      </c>
      <c r="D63" s="117" t="s">
        <v>113</v>
      </c>
      <c r="E63" s="123" t="s">
        <v>409</v>
      </c>
      <c r="F63" s="118">
        <v>241100242556069</v>
      </c>
      <c r="G63" s="119" t="s">
        <v>365</v>
      </c>
      <c r="H63" s="120" t="s">
        <v>251</v>
      </c>
      <c r="I63" s="117" t="s">
        <v>234</v>
      </c>
      <c r="J63" s="117">
        <v>12</v>
      </c>
      <c r="K63" s="114">
        <v>39900</v>
      </c>
      <c r="L63" s="122">
        <f t="shared" si="0"/>
        <v>478.8</v>
      </c>
      <c r="M63" s="109"/>
      <c r="O63" s="109"/>
    </row>
    <row r="64" spans="1:15" s="110" customFormat="1" ht="48.75" customHeight="1" x14ac:dyDescent="0.25">
      <c r="A64" s="113" t="s">
        <v>227</v>
      </c>
      <c r="B64" s="117" t="s">
        <v>191</v>
      </c>
      <c r="C64" s="117" t="s">
        <v>471</v>
      </c>
      <c r="D64" s="117" t="s">
        <v>113</v>
      </c>
      <c r="E64" s="123" t="s">
        <v>192</v>
      </c>
      <c r="F64" s="118">
        <v>241100102539183</v>
      </c>
      <c r="G64" s="119" t="s">
        <v>380</v>
      </c>
      <c r="H64" s="120" t="s">
        <v>250</v>
      </c>
      <c r="I64" s="117" t="s">
        <v>184</v>
      </c>
      <c r="J64" s="117">
        <v>1</v>
      </c>
      <c r="K64" s="114">
        <v>6919150</v>
      </c>
      <c r="L64" s="122">
        <f t="shared" si="0"/>
        <v>6919.15</v>
      </c>
      <c r="M64" s="109"/>
      <c r="O64" s="109"/>
    </row>
    <row r="65" spans="1:15" s="110" customFormat="1" ht="48.75" customHeight="1" x14ac:dyDescent="0.25">
      <c r="A65" s="113" t="s">
        <v>228</v>
      </c>
      <c r="B65" s="117" t="s">
        <v>191</v>
      </c>
      <c r="C65" s="117" t="s">
        <v>273</v>
      </c>
      <c r="D65" s="117" t="s">
        <v>113</v>
      </c>
      <c r="E65" s="123" t="s">
        <v>409</v>
      </c>
      <c r="F65" s="118">
        <v>241100242538644</v>
      </c>
      <c r="G65" s="119" t="s">
        <v>451</v>
      </c>
      <c r="H65" s="120" t="s">
        <v>259</v>
      </c>
      <c r="I65" s="117" t="s">
        <v>234</v>
      </c>
      <c r="J65" s="117">
        <v>12</v>
      </c>
      <c r="K65" s="114">
        <v>1100000</v>
      </c>
      <c r="L65" s="122">
        <f t="shared" si="0"/>
        <v>13200</v>
      </c>
      <c r="M65" s="109"/>
      <c r="O65" s="109"/>
    </row>
    <row r="66" spans="1:15" s="110" customFormat="1" ht="48.75" customHeight="1" x14ac:dyDescent="0.25">
      <c r="A66" s="113" t="s">
        <v>229</v>
      </c>
      <c r="B66" s="117" t="s">
        <v>191</v>
      </c>
      <c r="C66" s="117" t="s">
        <v>472</v>
      </c>
      <c r="D66" s="117" t="s">
        <v>113</v>
      </c>
      <c r="E66" s="123" t="s">
        <v>370</v>
      </c>
      <c r="F66" s="118">
        <v>241110082366146</v>
      </c>
      <c r="G66" s="119" t="s">
        <v>473</v>
      </c>
      <c r="H66" s="120" t="s">
        <v>474</v>
      </c>
      <c r="I66" s="117" t="s">
        <v>183</v>
      </c>
      <c r="J66" s="117">
        <v>10</v>
      </c>
      <c r="K66" s="125">
        <v>1000000.1</v>
      </c>
      <c r="L66" s="122">
        <f t="shared" si="0"/>
        <v>10000.001</v>
      </c>
      <c r="M66" s="109"/>
      <c r="O66" s="109"/>
    </row>
    <row r="67" spans="1:15" s="110" customFormat="1" ht="48.75" customHeight="1" x14ac:dyDescent="0.25">
      <c r="A67" s="113" t="s">
        <v>230</v>
      </c>
      <c r="B67" s="117" t="s">
        <v>191</v>
      </c>
      <c r="C67" s="117" t="s">
        <v>475</v>
      </c>
      <c r="D67" s="117" t="s">
        <v>113</v>
      </c>
      <c r="E67" s="123" t="s">
        <v>370</v>
      </c>
      <c r="F67" s="118">
        <v>241110082366143</v>
      </c>
      <c r="G67" s="119" t="s">
        <v>473</v>
      </c>
      <c r="H67" s="120" t="s">
        <v>474</v>
      </c>
      <c r="I67" s="117" t="s">
        <v>183</v>
      </c>
      <c r="J67" s="117">
        <v>10</v>
      </c>
      <c r="K67" s="125">
        <v>1200000.1000000001</v>
      </c>
      <c r="L67" s="122">
        <f t="shared" si="0"/>
        <v>12000.001</v>
      </c>
      <c r="M67" s="109"/>
      <c r="O67" s="109"/>
    </row>
    <row r="68" spans="1:15" s="110" customFormat="1" ht="48.75" customHeight="1" x14ac:dyDescent="0.25">
      <c r="A68" s="113" t="s">
        <v>231</v>
      </c>
      <c r="B68" s="117" t="s">
        <v>191</v>
      </c>
      <c r="C68" s="117" t="s">
        <v>476</v>
      </c>
      <c r="D68" s="117" t="s">
        <v>113</v>
      </c>
      <c r="E68" s="123" t="s">
        <v>418</v>
      </c>
      <c r="F68" s="118">
        <v>241100242500936</v>
      </c>
      <c r="G68" s="119" t="s">
        <v>477</v>
      </c>
      <c r="H68" s="120" t="s">
        <v>258</v>
      </c>
      <c r="I68" s="117" t="s">
        <v>234</v>
      </c>
      <c r="J68" s="117">
        <v>12</v>
      </c>
      <c r="K68" s="114">
        <v>35000</v>
      </c>
      <c r="L68" s="122">
        <f t="shared" si="0"/>
        <v>420</v>
      </c>
      <c r="M68" s="109"/>
      <c r="O68" s="109"/>
    </row>
    <row r="69" spans="1:15" s="110" customFormat="1" ht="55.5" customHeight="1" x14ac:dyDescent="0.25">
      <c r="A69" s="113" t="s">
        <v>232</v>
      </c>
      <c r="B69" s="117" t="s">
        <v>191</v>
      </c>
      <c r="C69" s="117" t="s">
        <v>478</v>
      </c>
      <c r="D69" s="117" t="s">
        <v>113</v>
      </c>
      <c r="E69" s="111" t="s">
        <v>430</v>
      </c>
      <c r="F69" s="118">
        <v>241100242506081</v>
      </c>
      <c r="G69" s="119" t="s">
        <v>365</v>
      </c>
      <c r="H69" s="120" t="s">
        <v>251</v>
      </c>
      <c r="I69" s="117" t="s">
        <v>234</v>
      </c>
      <c r="J69" s="117">
        <v>12</v>
      </c>
      <c r="K69" s="114">
        <v>1150000</v>
      </c>
      <c r="L69" s="122">
        <f t="shared" si="0"/>
        <v>13800</v>
      </c>
      <c r="M69" s="109"/>
      <c r="O69" s="109"/>
    </row>
    <row r="70" spans="1:15" s="110" customFormat="1" ht="57" customHeight="1" x14ac:dyDescent="0.25">
      <c r="A70" s="113" t="s">
        <v>233</v>
      </c>
      <c r="B70" s="117" t="s">
        <v>191</v>
      </c>
      <c r="C70" s="117" t="s">
        <v>479</v>
      </c>
      <c r="D70" s="117" t="s">
        <v>113</v>
      </c>
      <c r="E70" s="111" t="s">
        <v>430</v>
      </c>
      <c r="F70" s="118">
        <v>241100242476490</v>
      </c>
      <c r="G70" s="119" t="s">
        <v>365</v>
      </c>
      <c r="H70" s="120" t="s">
        <v>251</v>
      </c>
      <c r="I70" s="117" t="s">
        <v>234</v>
      </c>
      <c r="J70" s="117">
        <v>12</v>
      </c>
      <c r="K70" s="114">
        <v>1150000</v>
      </c>
      <c r="L70" s="122">
        <f t="shared" si="0"/>
        <v>13800</v>
      </c>
      <c r="M70" s="109"/>
      <c r="O70" s="109"/>
    </row>
    <row r="71" spans="1:15" s="110" customFormat="1" ht="48.75" customHeight="1" x14ac:dyDescent="0.25">
      <c r="A71" s="113" t="s">
        <v>286</v>
      </c>
      <c r="B71" s="117" t="s">
        <v>191</v>
      </c>
      <c r="C71" s="117" t="s">
        <v>246</v>
      </c>
      <c r="D71" s="117" t="s">
        <v>113</v>
      </c>
      <c r="E71" s="123" t="s">
        <v>192</v>
      </c>
      <c r="F71" s="118">
        <v>241100102473362</v>
      </c>
      <c r="G71" s="119" t="s">
        <v>338</v>
      </c>
      <c r="H71" s="120" t="s">
        <v>339</v>
      </c>
      <c r="I71" s="117" t="s">
        <v>267</v>
      </c>
      <c r="J71" s="117">
        <v>30300</v>
      </c>
      <c r="K71" s="114">
        <v>1000</v>
      </c>
      <c r="L71" s="122">
        <f t="shared" si="0"/>
        <v>30300</v>
      </c>
      <c r="M71" s="109"/>
      <c r="O71" s="109"/>
    </row>
    <row r="72" spans="1:15" s="110" customFormat="1" ht="48.75" customHeight="1" x14ac:dyDescent="0.25">
      <c r="A72" s="113" t="s">
        <v>287</v>
      </c>
      <c r="B72" s="117" t="s">
        <v>191</v>
      </c>
      <c r="C72" s="117" t="s">
        <v>238</v>
      </c>
      <c r="D72" s="117" t="s">
        <v>113</v>
      </c>
      <c r="E72" s="111" t="s">
        <v>430</v>
      </c>
      <c r="F72" s="118">
        <v>241100242473959</v>
      </c>
      <c r="G72" s="119" t="s">
        <v>365</v>
      </c>
      <c r="H72" s="120" t="s">
        <v>251</v>
      </c>
      <c r="I72" s="117" t="s">
        <v>234</v>
      </c>
      <c r="J72" s="117">
        <v>12</v>
      </c>
      <c r="K72" s="114">
        <v>1150000</v>
      </c>
      <c r="L72" s="122">
        <f t="shared" ref="L72:L135" si="1">(J72*K72)/1000</f>
        <v>13800</v>
      </c>
      <c r="M72" s="109"/>
      <c r="O72" s="109"/>
    </row>
    <row r="73" spans="1:15" s="110" customFormat="1" ht="48.75" customHeight="1" x14ac:dyDescent="0.25">
      <c r="A73" s="113" t="s">
        <v>288</v>
      </c>
      <c r="B73" s="117" t="s">
        <v>191</v>
      </c>
      <c r="C73" s="117" t="s">
        <v>476</v>
      </c>
      <c r="D73" s="117" t="s">
        <v>113</v>
      </c>
      <c r="E73" s="123" t="s">
        <v>283</v>
      </c>
      <c r="F73" s="118"/>
      <c r="G73" s="119" t="s">
        <v>480</v>
      </c>
      <c r="H73" s="120" t="s">
        <v>258</v>
      </c>
      <c r="I73" s="117" t="s">
        <v>184</v>
      </c>
      <c r="J73" s="117">
        <v>1</v>
      </c>
      <c r="K73" s="114">
        <v>30000</v>
      </c>
      <c r="L73" s="122">
        <f t="shared" si="1"/>
        <v>30</v>
      </c>
      <c r="M73" s="109"/>
      <c r="O73" s="109"/>
    </row>
    <row r="74" spans="1:15" s="110" customFormat="1" ht="48.75" customHeight="1" x14ac:dyDescent="0.25">
      <c r="A74" s="113" t="s">
        <v>289</v>
      </c>
      <c r="B74" s="117" t="s">
        <v>191</v>
      </c>
      <c r="C74" s="117" t="s">
        <v>481</v>
      </c>
      <c r="D74" s="117" t="s">
        <v>113</v>
      </c>
      <c r="E74" s="108" t="s">
        <v>370</v>
      </c>
      <c r="F74" s="118">
        <v>241110082331042</v>
      </c>
      <c r="G74" s="119" t="s">
        <v>482</v>
      </c>
      <c r="H74" s="120" t="s">
        <v>483</v>
      </c>
      <c r="I74" s="117" t="s">
        <v>183</v>
      </c>
      <c r="J74" s="117">
        <v>10</v>
      </c>
      <c r="K74" s="114">
        <v>59998</v>
      </c>
      <c r="L74" s="122">
        <f t="shared" si="1"/>
        <v>599.98</v>
      </c>
      <c r="M74" s="109"/>
      <c r="O74" s="109"/>
    </row>
    <row r="75" spans="1:15" s="110" customFormat="1" ht="48.75" customHeight="1" x14ac:dyDescent="0.25">
      <c r="A75" s="113" t="s">
        <v>290</v>
      </c>
      <c r="B75" s="117" t="s">
        <v>191</v>
      </c>
      <c r="C75" s="117" t="s">
        <v>484</v>
      </c>
      <c r="D75" s="117" t="s">
        <v>113</v>
      </c>
      <c r="E75" s="111" t="s">
        <v>430</v>
      </c>
      <c r="F75" s="118">
        <v>241100242462581</v>
      </c>
      <c r="G75" s="119" t="s">
        <v>485</v>
      </c>
      <c r="H75" s="120" t="s">
        <v>255</v>
      </c>
      <c r="I75" s="117" t="s">
        <v>184</v>
      </c>
      <c r="J75" s="117">
        <v>1</v>
      </c>
      <c r="K75" s="114">
        <v>5052000</v>
      </c>
      <c r="L75" s="122">
        <f t="shared" si="1"/>
        <v>5052</v>
      </c>
      <c r="M75" s="109"/>
      <c r="O75" s="109"/>
    </row>
    <row r="76" spans="1:15" s="110" customFormat="1" ht="48.75" customHeight="1" x14ac:dyDescent="0.25">
      <c r="A76" s="113" t="s">
        <v>291</v>
      </c>
      <c r="B76" s="117" t="s">
        <v>191</v>
      </c>
      <c r="C76" s="117" t="s">
        <v>486</v>
      </c>
      <c r="D76" s="117" t="s">
        <v>113</v>
      </c>
      <c r="E76" s="108" t="s">
        <v>370</v>
      </c>
      <c r="F76" s="118">
        <v>241110082327045</v>
      </c>
      <c r="G76" s="119" t="s">
        <v>487</v>
      </c>
      <c r="H76" s="120" t="s">
        <v>488</v>
      </c>
      <c r="I76" s="126" t="s">
        <v>183</v>
      </c>
      <c r="J76" s="126">
        <v>10</v>
      </c>
      <c r="K76" s="127">
        <v>1122000</v>
      </c>
      <c r="L76" s="122">
        <f t="shared" si="1"/>
        <v>11220</v>
      </c>
      <c r="M76" s="109"/>
      <c r="O76" s="109"/>
    </row>
    <row r="77" spans="1:15" s="110" customFormat="1" ht="48.75" customHeight="1" x14ac:dyDescent="0.25">
      <c r="A77" s="113" t="s">
        <v>292</v>
      </c>
      <c r="B77" s="117" t="s">
        <v>191</v>
      </c>
      <c r="C77" s="117" t="s">
        <v>489</v>
      </c>
      <c r="D77" s="117" t="s">
        <v>113</v>
      </c>
      <c r="E77" s="108" t="s">
        <v>370</v>
      </c>
      <c r="F77" s="118">
        <v>241110082327059</v>
      </c>
      <c r="G77" s="119" t="s">
        <v>490</v>
      </c>
      <c r="H77" s="120" t="s">
        <v>491</v>
      </c>
      <c r="I77" s="117" t="s">
        <v>183</v>
      </c>
      <c r="J77" s="117">
        <v>50</v>
      </c>
      <c r="K77" s="114">
        <v>57000</v>
      </c>
      <c r="L77" s="122">
        <f t="shared" si="1"/>
        <v>2850</v>
      </c>
      <c r="M77" s="109"/>
      <c r="O77" s="109"/>
    </row>
    <row r="78" spans="1:15" s="110" customFormat="1" ht="48.75" customHeight="1" x14ac:dyDescent="0.25">
      <c r="A78" s="113" t="s">
        <v>293</v>
      </c>
      <c r="B78" s="117" t="s">
        <v>191</v>
      </c>
      <c r="C78" s="117" t="s">
        <v>492</v>
      </c>
      <c r="D78" s="117" t="s">
        <v>113</v>
      </c>
      <c r="E78" s="108" t="s">
        <v>370</v>
      </c>
      <c r="F78" s="118">
        <v>241110082327036</v>
      </c>
      <c r="G78" s="119" t="s">
        <v>493</v>
      </c>
      <c r="H78" s="120" t="s">
        <v>494</v>
      </c>
      <c r="I78" s="117" t="s">
        <v>495</v>
      </c>
      <c r="J78" s="117">
        <v>1800</v>
      </c>
      <c r="K78" s="114">
        <v>1548</v>
      </c>
      <c r="L78" s="122">
        <f t="shared" si="1"/>
        <v>2786.4</v>
      </c>
      <c r="M78" s="109"/>
      <c r="O78" s="109"/>
    </row>
    <row r="79" spans="1:15" s="110" customFormat="1" ht="48.75" customHeight="1" x14ac:dyDescent="0.25">
      <c r="A79" s="113" t="s">
        <v>294</v>
      </c>
      <c r="B79" s="117" t="s">
        <v>191</v>
      </c>
      <c r="C79" s="117" t="s">
        <v>241</v>
      </c>
      <c r="D79" s="117" t="s">
        <v>113</v>
      </c>
      <c r="E79" s="111" t="s">
        <v>430</v>
      </c>
      <c r="F79" s="118">
        <v>241100242424638</v>
      </c>
      <c r="G79" s="119" t="s">
        <v>365</v>
      </c>
      <c r="H79" s="120" t="s">
        <v>251</v>
      </c>
      <c r="I79" s="117" t="s">
        <v>184</v>
      </c>
      <c r="J79" s="117">
        <v>1</v>
      </c>
      <c r="K79" s="114">
        <v>127915</v>
      </c>
      <c r="L79" s="122">
        <f t="shared" si="1"/>
        <v>127.91500000000001</v>
      </c>
      <c r="M79" s="109"/>
      <c r="O79" s="109"/>
    </row>
    <row r="80" spans="1:15" s="110" customFormat="1" ht="48.75" customHeight="1" x14ac:dyDescent="0.25">
      <c r="A80" s="113" t="s">
        <v>295</v>
      </c>
      <c r="B80" s="117" t="s">
        <v>191</v>
      </c>
      <c r="C80" s="117" t="s">
        <v>496</v>
      </c>
      <c r="D80" s="117" t="s">
        <v>113</v>
      </c>
      <c r="E80" s="111" t="s">
        <v>430</v>
      </c>
      <c r="F80" s="118">
        <v>241100242414734</v>
      </c>
      <c r="G80" s="119" t="s">
        <v>365</v>
      </c>
      <c r="H80" s="120" t="s">
        <v>251</v>
      </c>
      <c r="I80" s="117" t="s">
        <v>234</v>
      </c>
      <c r="J80" s="117">
        <v>12</v>
      </c>
      <c r="K80" s="114">
        <v>7940</v>
      </c>
      <c r="L80" s="122">
        <f t="shared" si="1"/>
        <v>95.28</v>
      </c>
      <c r="M80" s="109"/>
      <c r="O80" s="109"/>
    </row>
    <row r="81" spans="1:15" s="110" customFormat="1" ht="48.75" customHeight="1" x14ac:dyDescent="0.25">
      <c r="A81" s="113" t="s">
        <v>296</v>
      </c>
      <c r="B81" s="117" t="s">
        <v>191</v>
      </c>
      <c r="C81" s="117" t="s">
        <v>497</v>
      </c>
      <c r="D81" s="117" t="s">
        <v>113</v>
      </c>
      <c r="E81" s="123" t="s">
        <v>192</v>
      </c>
      <c r="F81" s="118">
        <v>241100102400243</v>
      </c>
      <c r="G81" s="119" t="s">
        <v>498</v>
      </c>
      <c r="H81" s="120" t="s">
        <v>252</v>
      </c>
      <c r="I81" s="117" t="s">
        <v>234</v>
      </c>
      <c r="J81" s="117">
        <v>12</v>
      </c>
      <c r="K81" s="125">
        <v>3083540</v>
      </c>
      <c r="L81" s="122">
        <f t="shared" si="1"/>
        <v>37002.480000000003</v>
      </c>
      <c r="M81" s="109"/>
      <c r="O81" s="109"/>
    </row>
    <row r="82" spans="1:15" s="110" customFormat="1" ht="54" customHeight="1" x14ac:dyDescent="0.25">
      <c r="A82" s="113" t="s">
        <v>297</v>
      </c>
      <c r="B82" s="117" t="s">
        <v>191</v>
      </c>
      <c r="C82" s="117" t="s">
        <v>238</v>
      </c>
      <c r="D82" s="117" t="s">
        <v>113</v>
      </c>
      <c r="E82" s="111" t="s">
        <v>430</v>
      </c>
      <c r="F82" s="118">
        <v>241100242400887</v>
      </c>
      <c r="G82" s="119" t="s">
        <v>365</v>
      </c>
      <c r="H82" s="120" t="s">
        <v>251</v>
      </c>
      <c r="I82" s="117" t="s">
        <v>234</v>
      </c>
      <c r="J82" s="117">
        <v>12</v>
      </c>
      <c r="K82" s="114">
        <v>15656000</v>
      </c>
      <c r="L82" s="122">
        <f t="shared" si="1"/>
        <v>187872</v>
      </c>
      <c r="M82" s="109"/>
      <c r="O82" s="109"/>
    </row>
    <row r="83" spans="1:15" s="110" customFormat="1" ht="48.75" customHeight="1" x14ac:dyDescent="0.25">
      <c r="A83" s="113" t="s">
        <v>298</v>
      </c>
      <c r="B83" s="117" t="s">
        <v>191</v>
      </c>
      <c r="C83" s="117" t="s">
        <v>532</v>
      </c>
      <c r="D83" s="117" t="s">
        <v>113</v>
      </c>
      <c r="E83" s="111" t="s">
        <v>274</v>
      </c>
      <c r="F83" s="118">
        <v>24111007242287</v>
      </c>
      <c r="G83" s="119" t="s">
        <v>499</v>
      </c>
      <c r="H83" s="120" t="s">
        <v>348</v>
      </c>
      <c r="I83" s="117" t="s">
        <v>183</v>
      </c>
      <c r="J83" s="117">
        <v>70000</v>
      </c>
      <c r="K83" s="114">
        <v>1080</v>
      </c>
      <c r="L83" s="122">
        <f t="shared" si="1"/>
        <v>75600</v>
      </c>
      <c r="M83" s="109"/>
      <c r="O83" s="109"/>
    </row>
    <row r="84" spans="1:15" s="116" customFormat="1" ht="48.75" customHeight="1" x14ac:dyDescent="0.25">
      <c r="A84" s="113" t="s">
        <v>299</v>
      </c>
      <c r="B84" s="117" t="s">
        <v>191</v>
      </c>
      <c r="C84" s="128" t="s">
        <v>275</v>
      </c>
      <c r="D84" s="117" t="s">
        <v>113</v>
      </c>
      <c r="E84" s="123" t="s">
        <v>192</v>
      </c>
      <c r="F84" s="118">
        <v>241100242525158</v>
      </c>
      <c r="G84" s="119" t="s">
        <v>500</v>
      </c>
      <c r="H84" s="120" t="s">
        <v>260</v>
      </c>
      <c r="I84" s="128" t="s">
        <v>234</v>
      </c>
      <c r="J84" s="113" t="s">
        <v>102</v>
      </c>
      <c r="K84" s="129">
        <v>16790</v>
      </c>
      <c r="L84" s="122">
        <f t="shared" si="1"/>
        <v>201.48</v>
      </c>
      <c r="M84" s="109"/>
      <c r="N84" s="110"/>
      <c r="O84" s="109"/>
    </row>
    <row r="85" spans="1:15" s="116" customFormat="1" ht="48.75" customHeight="1" x14ac:dyDescent="0.25">
      <c r="A85" s="113" t="s">
        <v>300</v>
      </c>
      <c r="B85" s="117" t="s">
        <v>191</v>
      </c>
      <c r="C85" s="128" t="s">
        <v>362</v>
      </c>
      <c r="D85" s="117" t="s">
        <v>113</v>
      </c>
      <c r="E85" s="123" t="s">
        <v>274</v>
      </c>
      <c r="F85" s="118">
        <v>24111007242128</v>
      </c>
      <c r="G85" s="119" t="s">
        <v>501</v>
      </c>
      <c r="H85" s="120" t="s">
        <v>332</v>
      </c>
      <c r="I85" s="130" t="s">
        <v>183</v>
      </c>
      <c r="J85" s="113" t="s">
        <v>92</v>
      </c>
      <c r="K85" s="125">
        <v>624000000</v>
      </c>
      <c r="L85" s="122">
        <f t="shared" si="1"/>
        <v>624000</v>
      </c>
      <c r="M85" s="109"/>
      <c r="N85" s="110"/>
      <c r="O85" s="109"/>
    </row>
    <row r="86" spans="1:15" s="116" customFormat="1" ht="48.75" customHeight="1" x14ac:dyDescent="0.25">
      <c r="A86" s="113" t="s">
        <v>301</v>
      </c>
      <c r="B86" s="117" t="s">
        <v>191</v>
      </c>
      <c r="C86" s="117" t="s">
        <v>502</v>
      </c>
      <c r="D86" s="117" t="s">
        <v>113</v>
      </c>
      <c r="E86" s="111" t="s">
        <v>430</v>
      </c>
      <c r="F86" s="118">
        <v>241100242476198</v>
      </c>
      <c r="G86" s="119" t="s">
        <v>365</v>
      </c>
      <c r="H86" s="120" t="s">
        <v>251</v>
      </c>
      <c r="I86" s="130" t="s">
        <v>234</v>
      </c>
      <c r="J86" s="113" t="s">
        <v>102</v>
      </c>
      <c r="K86" s="114">
        <v>1150000</v>
      </c>
      <c r="L86" s="122">
        <f t="shared" si="1"/>
        <v>13800</v>
      </c>
      <c r="M86" s="109"/>
      <c r="N86" s="110"/>
      <c r="O86" s="109"/>
    </row>
    <row r="87" spans="1:15" s="116" customFormat="1" ht="48.75" customHeight="1" x14ac:dyDescent="0.25">
      <c r="A87" s="113" t="s">
        <v>302</v>
      </c>
      <c r="B87" s="117" t="s">
        <v>191</v>
      </c>
      <c r="C87" s="117" t="s">
        <v>503</v>
      </c>
      <c r="D87" s="117" t="s">
        <v>113</v>
      </c>
      <c r="E87" s="111" t="s">
        <v>430</v>
      </c>
      <c r="F87" s="118">
        <v>241100242473174</v>
      </c>
      <c r="G87" s="119" t="s">
        <v>365</v>
      </c>
      <c r="H87" s="120" t="s">
        <v>251</v>
      </c>
      <c r="I87" s="130" t="s">
        <v>234</v>
      </c>
      <c r="J87" s="113" t="s">
        <v>102</v>
      </c>
      <c r="K87" s="114">
        <v>7940</v>
      </c>
      <c r="L87" s="122">
        <f t="shared" si="1"/>
        <v>95.28</v>
      </c>
      <c r="M87" s="109"/>
      <c r="N87" s="110"/>
      <c r="O87" s="109"/>
    </row>
    <row r="88" spans="1:15" s="116" customFormat="1" ht="48.75" customHeight="1" x14ac:dyDescent="0.25">
      <c r="A88" s="113" t="s">
        <v>303</v>
      </c>
      <c r="B88" s="117" t="s">
        <v>191</v>
      </c>
      <c r="C88" s="128" t="s">
        <v>246</v>
      </c>
      <c r="D88" s="117" t="s">
        <v>113</v>
      </c>
      <c r="E88" s="123" t="s">
        <v>192</v>
      </c>
      <c r="F88" s="118">
        <v>241100102464687</v>
      </c>
      <c r="G88" s="119" t="s">
        <v>338</v>
      </c>
      <c r="H88" s="120" t="s">
        <v>339</v>
      </c>
      <c r="I88" s="130" t="s">
        <v>267</v>
      </c>
      <c r="J88" s="113" t="s">
        <v>504</v>
      </c>
      <c r="K88" s="114">
        <v>1000</v>
      </c>
      <c r="L88" s="122">
        <f t="shared" si="1"/>
        <v>130000</v>
      </c>
      <c r="M88" s="109"/>
      <c r="N88" s="110"/>
      <c r="O88" s="109"/>
    </row>
    <row r="89" spans="1:15" s="116" customFormat="1" ht="48.75" customHeight="1" x14ac:dyDescent="0.25">
      <c r="A89" s="113" t="s">
        <v>305</v>
      </c>
      <c r="B89" s="117" t="s">
        <v>191</v>
      </c>
      <c r="C89" s="128" t="s">
        <v>236</v>
      </c>
      <c r="D89" s="117" t="s">
        <v>113</v>
      </c>
      <c r="E89" s="123" t="s">
        <v>192</v>
      </c>
      <c r="F89" s="118">
        <v>241100102425100</v>
      </c>
      <c r="G89" s="119" t="s">
        <v>367</v>
      </c>
      <c r="H89" s="120" t="s">
        <v>257</v>
      </c>
      <c r="I89" s="130" t="s">
        <v>243</v>
      </c>
      <c r="J89" s="113" t="s">
        <v>505</v>
      </c>
      <c r="K89" s="114">
        <v>1800</v>
      </c>
      <c r="L89" s="122">
        <f t="shared" si="1"/>
        <v>66000.600000000006</v>
      </c>
      <c r="M89" s="109"/>
      <c r="N89" s="110"/>
      <c r="O89" s="109"/>
    </row>
    <row r="90" spans="1:15" s="116" customFormat="1" ht="48.75" customHeight="1" x14ac:dyDescent="0.25">
      <c r="A90" s="113" t="s">
        <v>306</v>
      </c>
      <c r="B90" s="117" t="s">
        <v>191</v>
      </c>
      <c r="C90" s="128" t="s">
        <v>506</v>
      </c>
      <c r="D90" s="117" t="s">
        <v>113</v>
      </c>
      <c r="E90" s="123" t="s">
        <v>370</v>
      </c>
      <c r="F90" s="118">
        <v>241110082330971</v>
      </c>
      <c r="G90" s="119" t="s">
        <v>507</v>
      </c>
      <c r="H90" s="120" t="s">
        <v>508</v>
      </c>
      <c r="I90" s="130" t="s">
        <v>183</v>
      </c>
      <c r="J90" s="113" t="s">
        <v>296</v>
      </c>
      <c r="K90" s="114">
        <v>12000</v>
      </c>
      <c r="L90" s="122">
        <f t="shared" si="1"/>
        <v>900</v>
      </c>
      <c r="M90" s="109"/>
      <c r="N90" s="110"/>
      <c r="O90" s="109"/>
    </row>
    <row r="91" spans="1:15" s="116" customFormat="1" ht="48.75" customHeight="1" x14ac:dyDescent="0.25">
      <c r="A91" s="113" t="s">
        <v>307</v>
      </c>
      <c r="B91" s="117" t="s">
        <v>191</v>
      </c>
      <c r="C91" s="128" t="s">
        <v>239</v>
      </c>
      <c r="D91" s="117" t="s">
        <v>113</v>
      </c>
      <c r="E91" s="123" t="s">
        <v>192</v>
      </c>
      <c r="F91" s="118">
        <v>241100102455752</v>
      </c>
      <c r="G91" s="119" t="s">
        <v>509</v>
      </c>
      <c r="H91" s="120" t="s">
        <v>256</v>
      </c>
      <c r="I91" s="130" t="s">
        <v>240</v>
      </c>
      <c r="J91" s="113" t="s">
        <v>108</v>
      </c>
      <c r="K91" s="114">
        <v>1297000</v>
      </c>
      <c r="L91" s="122">
        <f t="shared" si="1"/>
        <v>23346</v>
      </c>
      <c r="M91" s="109"/>
      <c r="N91" s="110"/>
      <c r="O91" s="109"/>
    </row>
    <row r="92" spans="1:15" s="116" customFormat="1" ht="48.75" customHeight="1" x14ac:dyDescent="0.25">
      <c r="A92" s="113" t="s">
        <v>308</v>
      </c>
      <c r="B92" s="117" t="s">
        <v>191</v>
      </c>
      <c r="C92" s="128" t="s">
        <v>275</v>
      </c>
      <c r="D92" s="117" t="s">
        <v>113</v>
      </c>
      <c r="E92" s="123" t="s">
        <v>192</v>
      </c>
      <c r="F92" s="118">
        <v>241100102455690</v>
      </c>
      <c r="G92" s="119" t="s">
        <v>510</v>
      </c>
      <c r="H92" s="120" t="s">
        <v>261</v>
      </c>
      <c r="I92" s="113" t="s">
        <v>183</v>
      </c>
      <c r="J92" s="113" t="s">
        <v>511</v>
      </c>
      <c r="K92" s="114">
        <v>8000</v>
      </c>
      <c r="L92" s="122">
        <f t="shared" si="1"/>
        <v>48000</v>
      </c>
      <c r="M92" s="109"/>
      <c r="N92" s="110"/>
      <c r="O92" s="109"/>
    </row>
    <row r="93" spans="1:15" s="116" customFormat="1" ht="48.75" customHeight="1" x14ac:dyDescent="0.25">
      <c r="A93" s="113" t="s">
        <v>309</v>
      </c>
      <c r="B93" s="117" t="s">
        <v>191</v>
      </c>
      <c r="C93" s="117" t="s">
        <v>273</v>
      </c>
      <c r="D93" s="117" t="s">
        <v>113</v>
      </c>
      <c r="E93" s="111" t="s">
        <v>430</v>
      </c>
      <c r="F93" s="118">
        <v>241100242455604</v>
      </c>
      <c r="G93" s="119" t="s">
        <v>512</v>
      </c>
      <c r="H93" s="120" t="s">
        <v>350</v>
      </c>
      <c r="I93" s="117" t="s">
        <v>234</v>
      </c>
      <c r="J93" s="117">
        <v>12</v>
      </c>
      <c r="K93" s="114">
        <v>650000</v>
      </c>
      <c r="L93" s="122">
        <f t="shared" si="1"/>
        <v>7800</v>
      </c>
      <c r="M93" s="109"/>
      <c r="N93" s="110"/>
      <c r="O93" s="109"/>
    </row>
    <row r="94" spans="1:15" s="116" customFormat="1" ht="48.75" customHeight="1" x14ac:dyDescent="0.25">
      <c r="A94" s="113" t="s">
        <v>310</v>
      </c>
      <c r="B94" s="117" t="s">
        <v>191</v>
      </c>
      <c r="C94" s="117" t="s">
        <v>513</v>
      </c>
      <c r="D94" s="117" t="s">
        <v>113</v>
      </c>
      <c r="E94" s="108" t="s">
        <v>270</v>
      </c>
      <c r="F94" s="118"/>
      <c r="G94" s="119" t="s">
        <v>514</v>
      </c>
      <c r="H94" s="120" t="s">
        <v>361</v>
      </c>
      <c r="I94" s="117" t="s">
        <v>184</v>
      </c>
      <c r="J94" s="117">
        <v>1</v>
      </c>
      <c r="K94" s="125">
        <v>15750000</v>
      </c>
      <c r="L94" s="122">
        <f t="shared" si="1"/>
        <v>15750</v>
      </c>
      <c r="M94" s="109"/>
      <c r="N94" s="110"/>
      <c r="O94" s="109"/>
    </row>
    <row r="95" spans="1:15" s="116" customFormat="1" ht="48.75" customHeight="1" x14ac:dyDescent="0.25">
      <c r="A95" s="113" t="s">
        <v>311</v>
      </c>
      <c r="B95" s="117" t="s">
        <v>191</v>
      </c>
      <c r="C95" s="128" t="s">
        <v>515</v>
      </c>
      <c r="D95" s="117" t="s">
        <v>113</v>
      </c>
      <c r="E95" s="123" t="s">
        <v>370</v>
      </c>
      <c r="F95" s="118">
        <v>241110082331013</v>
      </c>
      <c r="G95" s="119" t="s">
        <v>516</v>
      </c>
      <c r="H95" s="120" t="s">
        <v>517</v>
      </c>
      <c r="I95" s="113" t="s">
        <v>183</v>
      </c>
      <c r="J95" s="113" t="s">
        <v>95</v>
      </c>
      <c r="K95" s="114">
        <v>398888</v>
      </c>
      <c r="L95" s="122">
        <f t="shared" si="1"/>
        <v>1595.5519999999999</v>
      </c>
      <c r="M95" s="109"/>
      <c r="N95" s="110"/>
      <c r="O95" s="109"/>
    </row>
    <row r="96" spans="1:15" s="116" customFormat="1" ht="48.75" customHeight="1" x14ac:dyDescent="0.25">
      <c r="A96" s="113" t="s">
        <v>312</v>
      </c>
      <c r="B96" s="117" t="s">
        <v>191</v>
      </c>
      <c r="C96" s="128" t="s">
        <v>518</v>
      </c>
      <c r="D96" s="117" t="s">
        <v>113</v>
      </c>
      <c r="E96" s="123" t="s">
        <v>370</v>
      </c>
      <c r="F96" s="118">
        <v>241110082330992</v>
      </c>
      <c r="G96" s="119" t="s">
        <v>519</v>
      </c>
      <c r="H96" s="120" t="s">
        <v>520</v>
      </c>
      <c r="I96" s="113" t="s">
        <v>183</v>
      </c>
      <c r="J96" s="113" t="s">
        <v>101</v>
      </c>
      <c r="K96" s="114">
        <v>78000</v>
      </c>
      <c r="L96" s="122">
        <f t="shared" si="1"/>
        <v>780</v>
      </c>
      <c r="M96" s="109"/>
      <c r="N96" s="110"/>
      <c r="O96" s="109"/>
    </row>
    <row r="97" spans="1:15" s="116" customFormat="1" ht="48.75" customHeight="1" x14ac:dyDescent="0.25">
      <c r="A97" s="113" t="s">
        <v>313</v>
      </c>
      <c r="B97" s="117" t="s">
        <v>191</v>
      </c>
      <c r="C97" s="117" t="s">
        <v>237</v>
      </c>
      <c r="D97" s="117" t="s">
        <v>113</v>
      </c>
      <c r="E97" s="111" t="s">
        <v>430</v>
      </c>
      <c r="F97" s="118">
        <v>241100242424237</v>
      </c>
      <c r="G97" s="119" t="s">
        <v>365</v>
      </c>
      <c r="H97" s="120" t="s">
        <v>251</v>
      </c>
      <c r="I97" s="113" t="s">
        <v>184</v>
      </c>
      <c r="J97" s="113" t="s">
        <v>102</v>
      </c>
      <c r="K97" s="114">
        <v>1150000</v>
      </c>
      <c r="L97" s="122">
        <f t="shared" si="1"/>
        <v>13800</v>
      </c>
      <c r="M97" s="109"/>
      <c r="N97" s="110"/>
      <c r="O97" s="109"/>
    </row>
    <row r="98" spans="1:15" s="116" customFormat="1" ht="48.75" customHeight="1" x14ac:dyDescent="0.25">
      <c r="A98" s="113" t="s">
        <v>314</v>
      </c>
      <c r="B98" s="117" t="s">
        <v>191</v>
      </c>
      <c r="C98" s="117" t="s">
        <v>521</v>
      </c>
      <c r="D98" s="117" t="s">
        <v>113</v>
      </c>
      <c r="E98" s="111" t="s">
        <v>430</v>
      </c>
      <c r="F98" s="118">
        <v>241100242424077</v>
      </c>
      <c r="G98" s="119" t="s">
        <v>365</v>
      </c>
      <c r="H98" s="120" t="s">
        <v>251</v>
      </c>
      <c r="I98" s="113" t="s">
        <v>234</v>
      </c>
      <c r="J98" s="113" t="s">
        <v>102</v>
      </c>
      <c r="K98" s="114">
        <v>1150000</v>
      </c>
      <c r="L98" s="122">
        <f t="shared" si="1"/>
        <v>13800</v>
      </c>
      <c r="M98" s="109"/>
      <c r="N98" s="110"/>
      <c r="O98" s="109"/>
    </row>
    <row r="99" spans="1:15" s="116" customFormat="1" ht="48.75" customHeight="1" x14ac:dyDescent="0.25">
      <c r="A99" s="113" t="s">
        <v>315</v>
      </c>
      <c r="B99" s="117" t="s">
        <v>191</v>
      </c>
      <c r="C99" s="117" t="s">
        <v>522</v>
      </c>
      <c r="D99" s="117" t="s">
        <v>113</v>
      </c>
      <c r="E99" s="111" t="s">
        <v>430</v>
      </c>
      <c r="F99" s="118">
        <v>241100242423922</v>
      </c>
      <c r="G99" s="119" t="s">
        <v>365</v>
      </c>
      <c r="H99" s="120" t="s">
        <v>251</v>
      </c>
      <c r="I99" s="113" t="s">
        <v>234</v>
      </c>
      <c r="J99" s="113" t="s">
        <v>102</v>
      </c>
      <c r="K99" s="114">
        <v>1150000</v>
      </c>
      <c r="L99" s="122">
        <f t="shared" si="1"/>
        <v>13800</v>
      </c>
      <c r="M99" s="109"/>
      <c r="N99" s="110"/>
      <c r="O99" s="109"/>
    </row>
    <row r="100" spans="1:15" s="116" customFormat="1" ht="48.75" customHeight="1" x14ac:dyDescent="0.25">
      <c r="A100" s="113" t="s">
        <v>316</v>
      </c>
      <c r="B100" s="117" t="s">
        <v>191</v>
      </c>
      <c r="C100" s="117" t="s">
        <v>523</v>
      </c>
      <c r="D100" s="117" t="s">
        <v>113</v>
      </c>
      <c r="E100" s="111" t="s">
        <v>430</v>
      </c>
      <c r="F100" s="118">
        <v>241100242424850</v>
      </c>
      <c r="G100" s="119" t="s">
        <v>365</v>
      </c>
      <c r="H100" s="120" t="s">
        <v>251</v>
      </c>
      <c r="I100" s="131" t="s">
        <v>234</v>
      </c>
      <c r="J100" s="113" t="s">
        <v>102</v>
      </c>
      <c r="K100" s="114">
        <v>7940</v>
      </c>
      <c r="L100" s="122">
        <f t="shared" si="1"/>
        <v>95.28</v>
      </c>
      <c r="M100" s="109"/>
      <c r="N100" s="110"/>
      <c r="O100" s="109"/>
    </row>
    <row r="101" spans="1:15" s="116" customFormat="1" ht="48.75" customHeight="1" x14ac:dyDescent="0.25">
      <c r="A101" s="113" t="s">
        <v>317</v>
      </c>
      <c r="B101" s="117" t="s">
        <v>191</v>
      </c>
      <c r="C101" s="117" t="s">
        <v>524</v>
      </c>
      <c r="D101" s="117" t="s">
        <v>113</v>
      </c>
      <c r="E101" s="111" t="s">
        <v>430</v>
      </c>
      <c r="F101" s="118">
        <v>241100242426989</v>
      </c>
      <c r="G101" s="119" t="s">
        <v>365</v>
      </c>
      <c r="H101" s="120" t="s">
        <v>251</v>
      </c>
      <c r="I101" s="131" t="s">
        <v>234</v>
      </c>
      <c r="J101" s="113" t="s">
        <v>102</v>
      </c>
      <c r="K101" s="114">
        <v>7940</v>
      </c>
      <c r="L101" s="122">
        <f t="shared" si="1"/>
        <v>95.28</v>
      </c>
      <c r="M101" s="109"/>
      <c r="N101" s="110"/>
      <c r="O101" s="109"/>
    </row>
    <row r="102" spans="1:15" s="116" customFormat="1" ht="57.75" customHeight="1" x14ac:dyDescent="0.25">
      <c r="A102" s="113" t="s">
        <v>318</v>
      </c>
      <c r="B102" s="117" t="s">
        <v>191</v>
      </c>
      <c r="C102" s="128" t="s">
        <v>340</v>
      </c>
      <c r="D102" s="117" t="s">
        <v>113</v>
      </c>
      <c r="E102" s="111" t="s">
        <v>430</v>
      </c>
      <c r="F102" s="118">
        <v>241100242422972</v>
      </c>
      <c r="G102" s="119" t="s">
        <v>365</v>
      </c>
      <c r="H102" s="120" t="s">
        <v>251</v>
      </c>
      <c r="I102" s="131" t="s">
        <v>184</v>
      </c>
      <c r="J102" s="113" t="s">
        <v>92</v>
      </c>
      <c r="K102" s="114">
        <v>3245400</v>
      </c>
      <c r="L102" s="122">
        <f t="shared" si="1"/>
        <v>3245.4</v>
      </c>
      <c r="M102" s="109"/>
      <c r="N102" s="110"/>
      <c r="O102" s="109"/>
    </row>
    <row r="103" spans="1:15" s="116" customFormat="1" ht="59.25" customHeight="1" x14ac:dyDescent="0.25">
      <c r="A103" s="113" t="s">
        <v>319</v>
      </c>
      <c r="B103" s="117" t="s">
        <v>191</v>
      </c>
      <c r="C103" s="132" t="s">
        <v>525</v>
      </c>
      <c r="D103" s="117" t="s">
        <v>113</v>
      </c>
      <c r="E103" s="123" t="s">
        <v>192</v>
      </c>
      <c r="F103" s="118">
        <v>241100102417931</v>
      </c>
      <c r="G103" s="119" t="s">
        <v>431</v>
      </c>
      <c r="H103" s="120" t="s">
        <v>253</v>
      </c>
      <c r="I103" s="131" t="s">
        <v>234</v>
      </c>
      <c r="J103" s="115" t="s">
        <v>102</v>
      </c>
      <c r="K103" s="133">
        <v>225000</v>
      </c>
      <c r="L103" s="122">
        <f t="shared" si="1"/>
        <v>2700</v>
      </c>
      <c r="M103" s="109"/>
      <c r="N103" s="110"/>
      <c r="O103" s="109"/>
    </row>
    <row r="104" spans="1:15" s="116" customFormat="1" ht="65.25" customHeight="1" x14ac:dyDescent="0.25">
      <c r="A104" s="113" t="s">
        <v>320</v>
      </c>
      <c r="B104" s="117" t="s">
        <v>191</v>
      </c>
      <c r="C104" s="132" t="s">
        <v>526</v>
      </c>
      <c r="D104" s="117" t="s">
        <v>113</v>
      </c>
      <c r="E104" s="123" t="s">
        <v>192</v>
      </c>
      <c r="F104" s="118">
        <v>241100102417835</v>
      </c>
      <c r="G104" s="119" t="s">
        <v>431</v>
      </c>
      <c r="H104" s="120" t="s">
        <v>253</v>
      </c>
      <c r="I104" s="131" t="s">
        <v>234</v>
      </c>
      <c r="J104" s="115" t="s">
        <v>102</v>
      </c>
      <c r="K104" s="133">
        <v>225000</v>
      </c>
      <c r="L104" s="122">
        <f t="shared" si="1"/>
        <v>2700</v>
      </c>
      <c r="M104" s="109"/>
      <c r="N104" s="110"/>
      <c r="O104" s="109"/>
    </row>
    <row r="105" spans="1:15" s="116" customFormat="1" ht="48.75" customHeight="1" x14ac:dyDescent="0.25">
      <c r="A105" s="113" t="s">
        <v>321</v>
      </c>
      <c r="B105" s="117" t="s">
        <v>191</v>
      </c>
      <c r="C105" s="128" t="s">
        <v>527</v>
      </c>
      <c r="D105" s="117" t="s">
        <v>113</v>
      </c>
      <c r="E105" s="111" t="s">
        <v>430</v>
      </c>
      <c r="F105" s="118">
        <v>241100242414600</v>
      </c>
      <c r="G105" s="119" t="s">
        <v>365</v>
      </c>
      <c r="H105" s="120" t="s">
        <v>251</v>
      </c>
      <c r="I105" s="115" t="s">
        <v>234</v>
      </c>
      <c r="J105" s="115" t="s">
        <v>102</v>
      </c>
      <c r="K105" s="133">
        <v>1100000</v>
      </c>
      <c r="L105" s="122">
        <f t="shared" si="1"/>
        <v>13200</v>
      </c>
      <c r="M105" s="109"/>
      <c r="N105" s="110"/>
      <c r="O105" s="109"/>
    </row>
    <row r="106" spans="1:15" s="116" customFormat="1" ht="48.75" customHeight="1" x14ac:dyDescent="0.25">
      <c r="A106" s="113" t="s">
        <v>322</v>
      </c>
      <c r="B106" s="117" t="s">
        <v>191</v>
      </c>
      <c r="C106" s="128" t="s">
        <v>528</v>
      </c>
      <c r="D106" s="117" t="s">
        <v>113</v>
      </c>
      <c r="E106" s="111" t="s">
        <v>430</v>
      </c>
      <c r="F106" s="118">
        <v>241100242403092</v>
      </c>
      <c r="G106" s="119" t="s">
        <v>365</v>
      </c>
      <c r="H106" s="120" t="s">
        <v>251</v>
      </c>
      <c r="I106" s="115" t="s">
        <v>234</v>
      </c>
      <c r="J106" s="115" t="s">
        <v>102</v>
      </c>
      <c r="K106" s="133">
        <v>1150000</v>
      </c>
      <c r="L106" s="122">
        <f t="shared" si="1"/>
        <v>13800</v>
      </c>
      <c r="M106" s="109"/>
      <c r="N106" s="110"/>
      <c r="O106" s="109"/>
    </row>
    <row r="107" spans="1:15" s="116" customFormat="1" ht="48.75" customHeight="1" x14ac:dyDescent="0.25">
      <c r="A107" s="113" t="s">
        <v>324</v>
      </c>
      <c r="B107" s="117" t="s">
        <v>191</v>
      </c>
      <c r="C107" s="128" t="s">
        <v>529</v>
      </c>
      <c r="D107" s="117" t="s">
        <v>113</v>
      </c>
      <c r="E107" s="111" t="s">
        <v>430</v>
      </c>
      <c r="F107" s="118">
        <v>241100242403826</v>
      </c>
      <c r="G107" s="119" t="s">
        <v>365</v>
      </c>
      <c r="H107" s="120" t="s">
        <v>251</v>
      </c>
      <c r="I107" s="115" t="s">
        <v>234</v>
      </c>
      <c r="J107" s="115" t="s">
        <v>102</v>
      </c>
      <c r="K107" s="133">
        <v>15880</v>
      </c>
      <c r="L107" s="122">
        <f t="shared" si="1"/>
        <v>190.56</v>
      </c>
      <c r="M107" s="109"/>
      <c r="N107" s="110"/>
      <c r="O107" s="109"/>
    </row>
    <row r="108" spans="1:15" s="116" customFormat="1" ht="48.75" customHeight="1" x14ac:dyDescent="0.25">
      <c r="A108" s="113" t="s">
        <v>325</v>
      </c>
      <c r="B108" s="117" t="s">
        <v>191</v>
      </c>
      <c r="C108" s="128" t="s">
        <v>530</v>
      </c>
      <c r="D108" s="117" t="s">
        <v>113</v>
      </c>
      <c r="E108" s="111" t="s">
        <v>430</v>
      </c>
      <c r="F108" s="118">
        <v>241100242403188</v>
      </c>
      <c r="G108" s="119" t="s">
        <v>365</v>
      </c>
      <c r="H108" s="120" t="s">
        <v>251</v>
      </c>
      <c r="I108" s="115" t="s">
        <v>234</v>
      </c>
      <c r="J108" s="115" t="s">
        <v>102</v>
      </c>
      <c r="K108" s="133">
        <v>1150000</v>
      </c>
      <c r="L108" s="122">
        <f t="shared" si="1"/>
        <v>13800</v>
      </c>
      <c r="M108" s="109"/>
      <c r="N108" s="110"/>
      <c r="O108" s="109"/>
    </row>
    <row r="109" spans="1:15" s="116" customFormat="1" ht="49.5" customHeight="1" x14ac:dyDescent="0.25">
      <c r="A109" s="113" t="s">
        <v>329</v>
      </c>
      <c r="B109" s="117" t="s">
        <v>191</v>
      </c>
      <c r="C109" s="128" t="s">
        <v>531</v>
      </c>
      <c r="D109" s="117" t="s">
        <v>113</v>
      </c>
      <c r="E109" s="111" t="s">
        <v>430</v>
      </c>
      <c r="F109" s="118">
        <v>241100242401109</v>
      </c>
      <c r="G109" s="119" t="s">
        <v>365</v>
      </c>
      <c r="H109" s="120" t="s">
        <v>251</v>
      </c>
      <c r="I109" s="115" t="s">
        <v>234</v>
      </c>
      <c r="J109" s="115" t="s">
        <v>102</v>
      </c>
      <c r="K109" s="133">
        <v>1048379</v>
      </c>
      <c r="L109" s="122">
        <f t="shared" si="1"/>
        <v>12580.548000000001</v>
      </c>
      <c r="M109" s="109"/>
      <c r="N109" s="110"/>
      <c r="O109" s="109"/>
    </row>
    <row r="110" spans="1:15" s="178" customFormat="1" ht="36.75" customHeight="1" x14ac:dyDescent="0.25">
      <c r="A110" s="167" t="s">
        <v>535</v>
      </c>
      <c r="B110" s="168" t="s">
        <v>536</v>
      </c>
      <c r="C110" s="169" t="s">
        <v>235</v>
      </c>
      <c r="D110" s="170" t="s">
        <v>219</v>
      </c>
      <c r="E110" s="171" t="s">
        <v>430</v>
      </c>
      <c r="F110" s="172">
        <v>241100102403117</v>
      </c>
      <c r="G110" s="173" t="s">
        <v>368</v>
      </c>
      <c r="H110" s="174" t="s">
        <v>341</v>
      </c>
      <c r="I110" s="168" t="s">
        <v>234</v>
      </c>
      <c r="J110" s="168">
        <v>9</v>
      </c>
      <c r="K110" s="175">
        <v>124458366.67</v>
      </c>
      <c r="L110" s="176">
        <f t="shared" si="1"/>
        <v>1120125.30003</v>
      </c>
      <c r="M110" s="177"/>
    </row>
    <row r="111" spans="1:15" s="178" customFormat="1" ht="112.5" x14ac:dyDescent="0.25">
      <c r="A111" s="167" t="s">
        <v>537</v>
      </c>
      <c r="B111" s="168" t="s">
        <v>536</v>
      </c>
      <c r="C111" s="179" t="s">
        <v>538</v>
      </c>
      <c r="D111" s="170" t="s">
        <v>219</v>
      </c>
      <c r="E111" s="180" t="s">
        <v>430</v>
      </c>
      <c r="F111" s="181">
        <v>241100372763565</v>
      </c>
      <c r="G111" s="173" t="s">
        <v>539</v>
      </c>
      <c r="H111" s="174" t="s">
        <v>540</v>
      </c>
      <c r="I111" s="168" t="s">
        <v>184</v>
      </c>
      <c r="J111" s="168">
        <v>1</v>
      </c>
      <c r="K111" s="168">
        <v>4328000</v>
      </c>
      <c r="L111" s="176">
        <f t="shared" si="1"/>
        <v>4328</v>
      </c>
    </row>
    <row r="112" spans="1:15" x14ac:dyDescent="0.25">
      <c r="A112" s="144" t="s">
        <v>541</v>
      </c>
      <c r="B112" s="145" t="s">
        <v>536</v>
      </c>
      <c r="C112" s="151" t="s">
        <v>542</v>
      </c>
      <c r="D112" s="88" t="s">
        <v>219</v>
      </c>
      <c r="E112" s="88" t="s">
        <v>543</v>
      </c>
      <c r="F112" s="152">
        <v>24111007256094</v>
      </c>
      <c r="G112" s="148" t="s">
        <v>544</v>
      </c>
      <c r="H112" s="149" t="s">
        <v>545</v>
      </c>
      <c r="I112" s="145" t="s">
        <v>546</v>
      </c>
      <c r="J112" s="145">
        <v>540</v>
      </c>
      <c r="K112" s="153">
        <v>658159.65</v>
      </c>
      <c r="L112" s="150">
        <f t="shared" si="1"/>
        <v>355406.21100000001</v>
      </c>
    </row>
    <row r="113" spans="1:12" ht="37.5" x14ac:dyDescent="0.25">
      <c r="A113" s="144" t="s">
        <v>547</v>
      </c>
      <c r="B113" s="145" t="s">
        <v>536</v>
      </c>
      <c r="C113" s="151" t="s">
        <v>548</v>
      </c>
      <c r="D113" s="88" t="s">
        <v>219</v>
      </c>
      <c r="E113" s="88" t="s">
        <v>543</v>
      </c>
      <c r="F113" s="152">
        <v>24111007256102</v>
      </c>
      <c r="G113" s="148" t="s">
        <v>544</v>
      </c>
      <c r="H113" s="149">
        <v>202934279</v>
      </c>
      <c r="I113" s="145" t="s">
        <v>546</v>
      </c>
      <c r="J113" s="145">
        <v>103</v>
      </c>
      <c r="K113" s="153">
        <v>1190514.78</v>
      </c>
      <c r="L113" s="150">
        <f t="shared" si="1"/>
        <v>122623.02234000001</v>
      </c>
    </row>
    <row r="114" spans="1:12" x14ac:dyDescent="0.25">
      <c r="A114" s="144" t="s">
        <v>549</v>
      </c>
      <c r="B114" s="145" t="s">
        <v>536</v>
      </c>
      <c r="C114" s="151" t="s">
        <v>550</v>
      </c>
      <c r="D114" s="88" t="s">
        <v>219</v>
      </c>
      <c r="E114" s="88" t="s">
        <v>543</v>
      </c>
      <c r="F114" s="152">
        <v>24111007256097</v>
      </c>
      <c r="G114" s="148" t="s">
        <v>551</v>
      </c>
      <c r="H114" s="149" t="s">
        <v>552</v>
      </c>
      <c r="I114" s="145" t="s">
        <v>546</v>
      </c>
      <c r="J114" s="145">
        <v>15</v>
      </c>
      <c r="K114" s="153">
        <v>2100000</v>
      </c>
      <c r="L114" s="150">
        <f t="shared" si="1"/>
        <v>31500</v>
      </c>
    </row>
    <row r="115" spans="1:12" x14ac:dyDescent="0.25">
      <c r="A115" s="144" t="s">
        <v>553</v>
      </c>
      <c r="B115" s="145" t="s">
        <v>536</v>
      </c>
      <c r="C115" s="151" t="s">
        <v>554</v>
      </c>
      <c r="D115" s="88" t="s">
        <v>219</v>
      </c>
      <c r="E115" s="88" t="s">
        <v>282</v>
      </c>
      <c r="F115" s="152">
        <v>241110082583564</v>
      </c>
      <c r="G115" s="148" t="s">
        <v>555</v>
      </c>
      <c r="H115" s="149" t="s">
        <v>556</v>
      </c>
      <c r="I115" s="145" t="s">
        <v>546</v>
      </c>
      <c r="J115" s="145">
        <v>3000</v>
      </c>
      <c r="K115" s="153">
        <v>790</v>
      </c>
      <c r="L115" s="150">
        <f t="shared" si="1"/>
        <v>2370</v>
      </c>
    </row>
    <row r="116" spans="1:12" s="178" customFormat="1" ht="112.5" x14ac:dyDescent="0.25">
      <c r="A116" s="167" t="s">
        <v>557</v>
      </c>
      <c r="B116" s="168" t="s">
        <v>536</v>
      </c>
      <c r="C116" s="179" t="s">
        <v>247</v>
      </c>
      <c r="D116" s="170" t="s">
        <v>219</v>
      </c>
      <c r="E116" s="180" t="s">
        <v>430</v>
      </c>
      <c r="F116" s="181">
        <v>241100242400354</v>
      </c>
      <c r="G116" s="173" t="s">
        <v>365</v>
      </c>
      <c r="H116" s="174" t="s">
        <v>251</v>
      </c>
      <c r="I116" s="168" t="s">
        <v>234</v>
      </c>
      <c r="J116" s="168">
        <v>9</v>
      </c>
      <c r="K116" s="168">
        <v>1650000</v>
      </c>
      <c r="L116" s="176">
        <f t="shared" si="1"/>
        <v>14850</v>
      </c>
    </row>
    <row r="117" spans="1:12" x14ac:dyDescent="0.25">
      <c r="A117" s="144" t="s">
        <v>558</v>
      </c>
      <c r="B117" s="145" t="s">
        <v>536</v>
      </c>
      <c r="C117" s="151" t="s">
        <v>559</v>
      </c>
      <c r="D117" s="88" t="s">
        <v>219</v>
      </c>
      <c r="E117" s="88" t="s">
        <v>543</v>
      </c>
      <c r="F117" s="152">
        <v>24111007257668</v>
      </c>
      <c r="G117" s="148" t="s">
        <v>560</v>
      </c>
      <c r="H117" s="149" t="s">
        <v>561</v>
      </c>
      <c r="I117" s="145" t="s">
        <v>546</v>
      </c>
      <c r="J117" s="145">
        <v>12</v>
      </c>
      <c r="K117" s="153">
        <v>1395000</v>
      </c>
      <c r="L117" s="150">
        <f t="shared" si="1"/>
        <v>16740</v>
      </c>
    </row>
    <row r="118" spans="1:12" x14ac:dyDescent="0.25">
      <c r="A118" s="144" t="s">
        <v>562</v>
      </c>
      <c r="B118" s="145" t="s">
        <v>536</v>
      </c>
      <c r="C118" s="151" t="s">
        <v>563</v>
      </c>
      <c r="D118" s="88" t="s">
        <v>219</v>
      </c>
      <c r="E118" s="88" t="s">
        <v>543</v>
      </c>
      <c r="F118" s="152">
        <v>24111007257133</v>
      </c>
      <c r="G118" s="148" t="s">
        <v>544</v>
      </c>
      <c r="H118" s="149">
        <v>202934279</v>
      </c>
      <c r="I118" s="145" t="s">
        <v>564</v>
      </c>
      <c r="J118" s="145">
        <v>72</v>
      </c>
      <c r="K118" s="153">
        <v>1320000</v>
      </c>
      <c r="L118" s="150">
        <f t="shared" si="1"/>
        <v>95040</v>
      </c>
    </row>
    <row r="119" spans="1:12" x14ac:dyDescent="0.25">
      <c r="A119" s="144" t="s">
        <v>565</v>
      </c>
      <c r="B119" s="145" t="s">
        <v>536</v>
      </c>
      <c r="C119" s="151" t="s">
        <v>566</v>
      </c>
      <c r="D119" s="88" t="s">
        <v>219</v>
      </c>
      <c r="E119" s="88" t="s">
        <v>543</v>
      </c>
      <c r="F119" s="152">
        <v>24111007257137</v>
      </c>
      <c r="G119" s="148" t="s">
        <v>567</v>
      </c>
      <c r="H119" s="149" t="s">
        <v>568</v>
      </c>
      <c r="I119" s="145" t="s">
        <v>546</v>
      </c>
      <c r="J119" s="145">
        <v>120</v>
      </c>
      <c r="K119" s="153">
        <v>397800</v>
      </c>
      <c r="L119" s="150">
        <f t="shared" si="1"/>
        <v>47736</v>
      </c>
    </row>
    <row r="120" spans="1:12" x14ac:dyDescent="0.25">
      <c r="A120" s="144" t="s">
        <v>569</v>
      </c>
      <c r="B120" s="145" t="s">
        <v>536</v>
      </c>
      <c r="C120" s="151" t="s">
        <v>570</v>
      </c>
      <c r="D120" s="88" t="s">
        <v>219</v>
      </c>
      <c r="E120" s="88" t="s">
        <v>543</v>
      </c>
      <c r="F120" s="152">
        <v>24111007257131</v>
      </c>
      <c r="G120" s="148" t="s">
        <v>567</v>
      </c>
      <c r="H120" s="149" t="s">
        <v>568</v>
      </c>
      <c r="I120" s="145" t="s">
        <v>546</v>
      </c>
      <c r="J120" s="145">
        <v>20</v>
      </c>
      <c r="K120" s="153">
        <v>1192000</v>
      </c>
      <c r="L120" s="150">
        <f t="shared" si="1"/>
        <v>23840</v>
      </c>
    </row>
    <row r="121" spans="1:12" x14ac:dyDescent="0.25">
      <c r="A121" s="144" t="s">
        <v>571</v>
      </c>
      <c r="B121" s="145" t="s">
        <v>536</v>
      </c>
      <c r="C121" s="151" t="s">
        <v>572</v>
      </c>
      <c r="D121" s="88" t="s">
        <v>219</v>
      </c>
      <c r="E121" s="88" t="s">
        <v>543</v>
      </c>
      <c r="F121" s="152">
        <v>24111007257673</v>
      </c>
      <c r="G121" s="148" t="s">
        <v>573</v>
      </c>
      <c r="H121" s="149" t="s">
        <v>574</v>
      </c>
      <c r="I121" s="145" t="s">
        <v>546</v>
      </c>
      <c r="J121" s="145">
        <v>15</v>
      </c>
      <c r="K121" s="153">
        <v>3225600</v>
      </c>
      <c r="L121" s="150">
        <f t="shared" si="1"/>
        <v>48384</v>
      </c>
    </row>
    <row r="122" spans="1:12" x14ac:dyDescent="0.3">
      <c r="A122" s="144" t="s">
        <v>575</v>
      </c>
      <c r="B122" s="145" t="s">
        <v>536</v>
      </c>
      <c r="C122" s="154" t="s">
        <v>559</v>
      </c>
      <c r="D122" s="88" t="s">
        <v>219</v>
      </c>
      <c r="E122" s="88" t="s">
        <v>543</v>
      </c>
      <c r="F122" s="152">
        <v>24111007257669</v>
      </c>
      <c r="G122" s="148" t="s">
        <v>560</v>
      </c>
      <c r="H122" s="149" t="s">
        <v>561</v>
      </c>
      <c r="I122" s="145" t="s">
        <v>183</v>
      </c>
      <c r="J122" s="145">
        <v>12</v>
      </c>
      <c r="K122" s="153">
        <v>961000</v>
      </c>
      <c r="L122" s="150">
        <f t="shared" si="1"/>
        <v>11532</v>
      </c>
    </row>
    <row r="123" spans="1:12" s="178" customFormat="1" ht="112.5" x14ac:dyDescent="0.25">
      <c r="A123" s="167" t="s">
        <v>576</v>
      </c>
      <c r="B123" s="168" t="s">
        <v>536</v>
      </c>
      <c r="C123" s="179" t="s">
        <v>248</v>
      </c>
      <c r="D123" s="170" t="s">
        <v>219</v>
      </c>
      <c r="E123" s="171" t="s">
        <v>430</v>
      </c>
      <c r="F123" s="172">
        <v>241100612466908</v>
      </c>
      <c r="G123" s="173" t="s">
        <v>366</v>
      </c>
      <c r="H123" s="174" t="s">
        <v>335</v>
      </c>
      <c r="I123" s="168" t="s">
        <v>243</v>
      </c>
      <c r="J123" s="182">
        <v>105.18</v>
      </c>
      <c r="K123" s="183">
        <v>100774.88</v>
      </c>
      <c r="L123" s="176">
        <f t="shared" si="1"/>
        <v>10599.501878400002</v>
      </c>
    </row>
    <row r="124" spans="1:12" s="178" customFormat="1" x14ac:dyDescent="0.25">
      <c r="A124" s="253" t="s">
        <v>577</v>
      </c>
      <c r="B124" s="255" t="s">
        <v>536</v>
      </c>
      <c r="C124" s="257" t="s">
        <v>578</v>
      </c>
      <c r="D124" s="255" t="s">
        <v>219</v>
      </c>
      <c r="E124" s="259" t="s">
        <v>430</v>
      </c>
      <c r="F124" s="247">
        <v>241100422853277</v>
      </c>
      <c r="G124" s="249" t="s">
        <v>579</v>
      </c>
      <c r="H124" s="251" t="s">
        <v>580</v>
      </c>
      <c r="I124" s="168" t="s">
        <v>581</v>
      </c>
      <c r="J124" s="168">
        <v>3134</v>
      </c>
      <c r="K124" s="183">
        <v>6900</v>
      </c>
      <c r="L124" s="176">
        <f t="shared" si="1"/>
        <v>21624.6</v>
      </c>
    </row>
    <row r="125" spans="1:12" s="178" customFormat="1" x14ac:dyDescent="0.25">
      <c r="A125" s="254"/>
      <c r="B125" s="256"/>
      <c r="C125" s="258"/>
      <c r="D125" s="256"/>
      <c r="E125" s="260"/>
      <c r="F125" s="248"/>
      <c r="G125" s="250"/>
      <c r="H125" s="252"/>
      <c r="I125" s="168" t="s">
        <v>581</v>
      </c>
      <c r="J125" s="168">
        <v>4093</v>
      </c>
      <c r="K125" s="183">
        <v>12200</v>
      </c>
      <c r="L125" s="176">
        <f t="shared" si="1"/>
        <v>49934.6</v>
      </c>
    </row>
    <row r="126" spans="1:12" s="178" customFormat="1" ht="37.5" x14ac:dyDescent="0.25">
      <c r="A126" s="168">
        <v>119</v>
      </c>
      <c r="B126" s="168" t="s">
        <v>536</v>
      </c>
      <c r="C126" s="179" t="s">
        <v>242</v>
      </c>
      <c r="D126" s="168" t="s">
        <v>219</v>
      </c>
      <c r="E126" s="184" t="s">
        <v>192</v>
      </c>
      <c r="F126" s="172">
        <v>241100102472553</v>
      </c>
      <c r="G126" s="173" t="s">
        <v>245</v>
      </c>
      <c r="H126" s="174" t="s">
        <v>351</v>
      </c>
      <c r="I126" s="168" t="s">
        <v>243</v>
      </c>
      <c r="J126" s="175">
        <v>4017.86</v>
      </c>
      <c r="K126" s="183">
        <v>2688</v>
      </c>
      <c r="L126" s="176">
        <f t="shared" si="1"/>
        <v>10800.007679999999</v>
      </c>
    </row>
    <row r="127" spans="1:12" x14ac:dyDescent="0.25">
      <c r="A127" s="155">
        <v>120</v>
      </c>
      <c r="B127" s="145" t="s">
        <v>536</v>
      </c>
      <c r="C127" s="156" t="s">
        <v>582</v>
      </c>
      <c r="D127" s="145" t="s">
        <v>219</v>
      </c>
      <c r="E127" s="145" t="s">
        <v>543</v>
      </c>
      <c r="F127" s="147">
        <v>24111007260098</v>
      </c>
      <c r="G127" s="148" t="s">
        <v>583</v>
      </c>
      <c r="H127" s="149" t="s">
        <v>584</v>
      </c>
      <c r="I127" s="145" t="s">
        <v>183</v>
      </c>
      <c r="J127" s="145">
        <v>60000</v>
      </c>
      <c r="K127" s="153">
        <v>2460</v>
      </c>
      <c r="L127" s="150">
        <f t="shared" si="1"/>
        <v>147600</v>
      </c>
    </row>
    <row r="128" spans="1:12" x14ac:dyDescent="0.25">
      <c r="A128" s="155">
        <v>121</v>
      </c>
      <c r="B128" s="145" t="s">
        <v>536</v>
      </c>
      <c r="C128" s="156" t="s">
        <v>585</v>
      </c>
      <c r="D128" s="145" t="s">
        <v>219</v>
      </c>
      <c r="E128" s="145" t="s">
        <v>543</v>
      </c>
      <c r="F128" s="147">
        <v>24111007260329</v>
      </c>
      <c r="G128" s="148" t="s">
        <v>586</v>
      </c>
      <c r="H128" s="149" t="s">
        <v>587</v>
      </c>
      <c r="I128" s="145" t="s">
        <v>183</v>
      </c>
      <c r="J128" s="145">
        <v>49000</v>
      </c>
      <c r="K128" s="153">
        <v>583.20000000000005</v>
      </c>
      <c r="L128" s="150">
        <f t="shared" si="1"/>
        <v>28576.800000000003</v>
      </c>
    </row>
    <row r="129" spans="1:12" x14ac:dyDescent="0.25">
      <c r="A129" s="155">
        <v>122</v>
      </c>
      <c r="B129" s="145" t="s">
        <v>536</v>
      </c>
      <c r="C129" s="156" t="s">
        <v>588</v>
      </c>
      <c r="D129" s="145" t="s">
        <v>219</v>
      </c>
      <c r="E129" s="145" t="s">
        <v>274</v>
      </c>
      <c r="F129" s="147">
        <v>24111007261238</v>
      </c>
      <c r="G129" s="148" t="s">
        <v>589</v>
      </c>
      <c r="H129" s="149" t="s">
        <v>590</v>
      </c>
      <c r="I129" s="145" t="s">
        <v>323</v>
      </c>
      <c r="J129" s="145">
        <v>32300</v>
      </c>
      <c r="K129" s="153">
        <v>33696</v>
      </c>
      <c r="L129" s="150">
        <f t="shared" si="1"/>
        <v>1088380.8</v>
      </c>
    </row>
    <row r="130" spans="1:12" x14ac:dyDescent="0.25">
      <c r="A130" s="155">
        <v>123</v>
      </c>
      <c r="B130" s="145" t="s">
        <v>536</v>
      </c>
      <c r="C130" s="156" t="s">
        <v>554</v>
      </c>
      <c r="D130" s="145" t="s">
        <v>219</v>
      </c>
      <c r="E130" s="145" t="s">
        <v>282</v>
      </c>
      <c r="F130" s="147">
        <v>241110082700630</v>
      </c>
      <c r="G130" s="148" t="s">
        <v>555</v>
      </c>
      <c r="H130" s="149" t="s">
        <v>556</v>
      </c>
      <c r="I130" s="145" t="s">
        <v>183</v>
      </c>
      <c r="J130" s="145">
        <v>200000</v>
      </c>
      <c r="K130" s="153">
        <v>115</v>
      </c>
      <c r="L130" s="150">
        <f t="shared" si="1"/>
        <v>23000</v>
      </c>
    </row>
    <row r="131" spans="1:12" ht="37.5" x14ac:dyDescent="0.25">
      <c r="A131" s="155">
        <v>124</v>
      </c>
      <c r="B131" s="145" t="s">
        <v>536</v>
      </c>
      <c r="C131" s="156" t="s">
        <v>591</v>
      </c>
      <c r="D131" s="145" t="s">
        <v>219</v>
      </c>
      <c r="E131" s="145" t="s">
        <v>543</v>
      </c>
      <c r="F131" s="147">
        <v>24111007268052</v>
      </c>
      <c r="G131" s="148" t="s">
        <v>592</v>
      </c>
      <c r="H131" s="149" t="s">
        <v>593</v>
      </c>
      <c r="I131" s="145" t="s">
        <v>183</v>
      </c>
      <c r="J131" s="145">
        <v>250</v>
      </c>
      <c r="K131" s="153">
        <v>57760</v>
      </c>
      <c r="L131" s="150">
        <f t="shared" si="1"/>
        <v>14440</v>
      </c>
    </row>
    <row r="132" spans="1:12" ht="37.5" x14ac:dyDescent="0.25">
      <c r="A132" s="155">
        <v>125</v>
      </c>
      <c r="B132" s="145" t="s">
        <v>536</v>
      </c>
      <c r="C132" s="156" t="s">
        <v>594</v>
      </c>
      <c r="D132" s="145" t="s">
        <v>219</v>
      </c>
      <c r="E132" s="145" t="s">
        <v>543</v>
      </c>
      <c r="F132" s="147">
        <v>24111007267991</v>
      </c>
      <c r="G132" s="148" t="s">
        <v>595</v>
      </c>
      <c r="H132" s="149" t="s">
        <v>596</v>
      </c>
      <c r="I132" s="145" t="s">
        <v>597</v>
      </c>
      <c r="J132" s="145">
        <v>300</v>
      </c>
      <c r="K132" s="153">
        <v>125400</v>
      </c>
      <c r="L132" s="150">
        <f t="shared" si="1"/>
        <v>37620</v>
      </c>
    </row>
    <row r="133" spans="1:12" x14ac:dyDescent="0.25">
      <c r="A133" s="155">
        <v>126</v>
      </c>
      <c r="B133" s="145" t="s">
        <v>536</v>
      </c>
      <c r="C133" s="156" t="s">
        <v>598</v>
      </c>
      <c r="D133" s="145" t="s">
        <v>219</v>
      </c>
      <c r="E133" s="145" t="s">
        <v>282</v>
      </c>
      <c r="F133" s="147">
        <v>241110082745900</v>
      </c>
      <c r="G133" s="148" t="s">
        <v>567</v>
      </c>
      <c r="H133" s="149" t="s">
        <v>568</v>
      </c>
      <c r="I133" s="145" t="s">
        <v>183</v>
      </c>
      <c r="J133" s="145">
        <v>95</v>
      </c>
      <c r="K133" s="153">
        <v>46000</v>
      </c>
      <c r="L133" s="150">
        <f t="shared" si="1"/>
        <v>4370</v>
      </c>
    </row>
    <row r="134" spans="1:12" x14ac:dyDescent="0.25">
      <c r="A134" s="155">
        <v>127</v>
      </c>
      <c r="B134" s="145" t="s">
        <v>536</v>
      </c>
      <c r="C134" s="156" t="s">
        <v>599</v>
      </c>
      <c r="D134" s="145" t="s">
        <v>219</v>
      </c>
      <c r="E134" s="145" t="s">
        <v>274</v>
      </c>
      <c r="F134" s="147">
        <v>24111007279931</v>
      </c>
      <c r="G134" s="148" t="s">
        <v>560</v>
      </c>
      <c r="H134" s="149" t="s">
        <v>561</v>
      </c>
      <c r="I134" s="145" t="s">
        <v>564</v>
      </c>
      <c r="J134" s="145">
        <v>180</v>
      </c>
      <c r="K134" s="153">
        <v>37800</v>
      </c>
      <c r="L134" s="150">
        <f t="shared" si="1"/>
        <v>6804</v>
      </c>
    </row>
    <row r="135" spans="1:12" s="178" customFormat="1" ht="37.5" x14ac:dyDescent="0.25">
      <c r="A135" s="185">
        <v>128</v>
      </c>
      <c r="B135" s="168" t="s">
        <v>536</v>
      </c>
      <c r="C135" s="186" t="s">
        <v>236</v>
      </c>
      <c r="D135" s="168" t="s">
        <v>219</v>
      </c>
      <c r="E135" s="168" t="s">
        <v>192</v>
      </c>
      <c r="F135" s="172">
        <v>241100102425263</v>
      </c>
      <c r="G135" s="173" t="s">
        <v>367</v>
      </c>
      <c r="H135" s="174" t="s">
        <v>257</v>
      </c>
      <c r="I135" s="187" t="s">
        <v>243</v>
      </c>
      <c r="J135" s="176">
        <v>7029.28</v>
      </c>
      <c r="K135" s="183">
        <v>1800</v>
      </c>
      <c r="L135" s="176">
        <f t="shared" si="1"/>
        <v>12652.704</v>
      </c>
    </row>
    <row r="136" spans="1:12" ht="37.5" x14ac:dyDescent="0.25">
      <c r="A136" s="155">
        <v>129</v>
      </c>
      <c r="B136" s="145" t="s">
        <v>536</v>
      </c>
      <c r="C136" s="156" t="s">
        <v>600</v>
      </c>
      <c r="D136" s="145" t="s">
        <v>219</v>
      </c>
      <c r="E136" s="145" t="s">
        <v>270</v>
      </c>
      <c r="F136" s="147">
        <v>24110012359860</v>
      </c>
      <c r="G136" s="148" t="s">
        <v>601</v>
      </c>
      <c r="H136" s="149" t="s">
        <v>602</v>
      </c>
      <c r="I136" s="145" t="s">
        <v>183</v>
      </c>
      <c r="J136" s="145">
        <v>1255000</v>
      </c>
      <c r="K136" s="153">
        <v>126</v>
      </c>
      <c r="L136" s="150">
        <f t="shared" ref="L136:L199" si="2">(J136*K136)/1000</f>
        <v>158130</v>
      </c>
    </row>
    <row r="137" spans="1:12" s="178" customFormat="1" ht="37.5" x14ac:dyDescent="0.25">
      <c r="A137" s="185">
        <v>130</v>
      </c>
      <c r="B137" s="168" t="s">
        <v>536</v>
      </c>
      <c r="C137" s="186" t="s">
        <v>246</v>
      </c>
      <c r="D137" s="168" t="s">
        <v>219</v>
      </c>
      <c r="E137" s="168" t="s">
        <v>192</v>
      </c>
      <c r="F137" s="172">
        <v>241100102473330</v>
      </c>
      <c r="G137" s="173" t="s">
        <v>338</v>
      </c>
      <c r="H137" s="174" t="s">
        <v>339</v>
      </c>
      <c r="I137" s="168" t="s">
        <v>267</v>
      </c>
      <c r="J137" s="168">
        <v>157085</v>
      </c>
      <c r="K137" s="183">
        <v>1000</v>
      </c>
      <c r="L137" s="176">
        <f t="shared" si="2"/>
        <v>157085</v>
      </c>
    </row>
    <row r="138" spans="1:12" x14ac:dyDescent="0.25">
      <c r="A138" s="155">
        <v>131</v>
      </c>
      <c r="B138" s="145" t="s">
        <v>536</v>
      </c>
      <c r="C138" s="157" t="s">
        <v>603</v>
      </c>
      <c r="D138" s="145" t="s">
        <v>219</v>
      </c>
      <c r="E138" s="145" t="s">
        <v>370</v>
      </c>
      <c r="F138" s="147">
        <v>241110082804873</v>
      </c>
      <c r="G138" s="148" t="s">
        <v>544</v>
      </c>
      <c r="H138" s="149" t="s">
        <v>545</v>
      </c>
      <c r="I138" s="145" t="s">
        <v>183</v>
      </c>
      <c r="J138" s="145">
        <v>4</v>
      </c>
      <c r="K138" s="153">
        <v>14900000</v>
      </c>
      <c r="L138" s="150">
        <f t="shared" si="2"/>
        <v>59600</v>
      </c>
    </row>
    <row r="139" spans="1:12" s="178" customFormat="1" ht="112.5" x14ac:dyDescent="0.25">
      <c r="A139" s="185">
        <v>132</v>
      </c>
      <c r="B139" s="168" t="s">
        <v>536</v>
      </c>
      <c r="C139" s="186" t="s">
        <v>604</v>
      </c>
      <c r="D139" s="168" t="s">
        <v>219</v>
      </c>
      <c r="E139" s="180" t="s">
        <v>430</v>
      </c>
      <c r="F139" s="172">
        <v>241100243029754</v>
      </c>
      <c r="G139" s="173" t="s">
        <v>605</v>
      </c>
      <c r="H139" s="174" t="s">
        <v>606</v>
      </c>
      <c r="I139" s="168" t="s">
        <v>184</v>
      </c>
      <c r="J139" s="168">
        <v>1</v>
      </c>
      <c r="K139" s="183">
        <v>1252696000</v>
      </c>
      <c r="L139" s="176">
        <f t="shared" si="2"/>
        <v>1252696</v>
      </c>
    </row>
    <row r="140" spans="1:12" s="178" customFormat="1" ht="112.5" x14ac:dyDescent="0.25">
      <c r="A140" s="185">
        <v>133</v>
      </c>
      <c r="B140" s="168" t="s">
        <v>536</v>
      </c>
      <c r="C140" s="186" t="s">
        <v>607</v>
      </c>
      <c r="D140" s="168" t="s">
        <v>113</v>
      </c>
      <c r="E140" s="180" t="s">
        <v>430</v>
      </c>
      <c r="F140" s="172">
        <v>241110082552525</v>
      </c>
      <c r="G140" s="173" t="s">
        <v>365</v>
      </c>
      <c r="H140" s="174" t="s">
        <v>251</v>
      </c>
      <c r="I140" s="168" t="s">
        <v>184</v>
      </c>
      <c r="J140" s="168">
        <v>1</v>
      </c>
      <c r="K140" s="183">
        <v>1408704</v>
      </c>
      <c r="L140" s="176">
        <f t="shared" si="2"/>
        <v>1408.704</v>
      </c>
    </row>
    <row r="141" spans="1:12" s="178" customFormat="1" ht="112.5" x14ac:dyDescent="0.25">
      <c r="A141" s="185">
        <v>134</v>
      </c>
      <c r="B141" s="168" t="s">
        <v>536</v>
      </c>
      <c r="C141" s="186" t="s">
        <v>607</v>
      </c>
      <c r="D141" s="168" t="s">
        <v>113</v>
      </c>
      <c r="E141" s="180" t="s">
        <v>430</v>
      </c>
      <c r="F141" s="172">
        <v>241110082552522</v>
      </c>
      <c r="G141" s="173" t="s">
        <v>365</v>
      </c>
      <c r="H141" s="174" t="s">
        <v>251</v>
      </c>
      <c r="I141" s="168" t="s">
        <v>184</v>
      </c>
      <c r="J141" s="168">
        <v>1</v>
      </c>
      <c r="K141" s="183">
        <v>1408704</v>
      </c>
      <c r="L141" s="176">
        <f t="shared" si="2"/>
        <v>1408.704</v>
      </c>
    </row>
    <row r="142" spans="1:12" s="178" customFormat="1" ht="37.5" x14ac:dyDescent="0.25">
      <c r="A142" s="185">
        <v>135</v>
      </c>
      <c r="B142" s="168" t="s">
        <v>536</v>
      </c>
      <c r="C142" s="186" t="s">
        <v>608</v>
      </c>
      <c r="D142" s="168" t="s">
        <v>113</v>
      </c>
      <c r="E142" s="168" t="s">
        <v>192</v>
      </c>
      <c r="F142" s="172">
        <v>241100242732671</v>
      </c>
      <c r="G142" s="173" t="s">
        <v>500</v>
      </c>
      <c r="H142" s="174" t="s">
        <v>260</v>
      </c>
      <c r="I142" s="168" t="s">
        <v>546</v>
      </c>
      <c r="J142" s="175">
        <v>1</v>
      </c>
      <c r="K142" s="183">
        <v>204071</v>
      </c>
      <c r="L142" s="176">
        <f t="shared" si="2"/>
        <v>204.071</v>
      </c>
    </row>
    <row r="143" spans="1:12" s="196" customFormat="1" ht="37.5" x14ac:dyDescent="0.25">
      <c r="A143" s="188">
        <v>136</v>
      </c>
      <c r="B143" s="189" t="s">
        <v>536</v>
      </c>
      <c r="C143" s="190" t="s">
        <v>609</v>
      </c>
      <c r="D143" s="189" t="s">
        <v>113</v>
      </c>
      <c r="E143" s="189" t="s">
        <v>282</v>
      </c>
      <c r="F143" s="191">
        <v>241110082558489</v>
      </c>
      <c r="G143" s="192" t="s">
        <v>610</v>
      </c>
      <c r="H143" s="193" t="s">
        <v>611</v>
      </c>
      <c r="I143" s="189" t="s">
        <v>597</v>
      </c>
      <c r="J143" s="189">
        <v>1</v>
      </c>
      <c r="K143" s="194">
        <v>14051255.68</v>
      </c>
      <c r="L143" s="195">
        <f t="shared" si="2"/>
        <v>14051.25568</v>
      </c>
    </row>
    <row r="144" spans="1:12" s="178" customFormat="1" ht="37.5" x14ac:dyDescent="0.25">
      <c r="A144" s="185">
        <v>137</v>
      </c>
      <c r="B144" s="168" t="s">
        <v>536</v>
      </c>
      <c r="C144" s="186" t="s">
        <v>458</v>
      </c>
      <c r="D144" s="168" t="s">
        <v>113</v>
      </c>
      <c r="E144" s="168" t="s">
        <v>386</v>
      </c>
      <c r="F144" s="172">
        <v>241110082579974</v>
      </c>
      <c r="G144" s="173" t="s">
        <v>612</v>
      </c>
      <c r="H144" s="174" t="s">
        <v>613</v>
      </c>
      <c r="I144" s="168" t="s">
        <v>183</v>
      </c>
      <c r="J144" s="168">
        <v>73</v>
      </c>
      <c r="K144" s="183">
        <v>67800</v>
      </c>
      <c r="L144" s="176">
        <f t="shared" si="2"/>
        <v>4949.3999999999996</v>
      </c>
    </row>
    <row r="145" spans="1:12" s="178" customFormat="1" ht="57" customHeight="1" x14ac:dyDescent="0.25">
      <c r="A145" s="185">
        <v>138</v>
      </c>
      <c r="B145" s="168" t="s">
        <v>536</v>
      </c>
      <c r="C145" s="186" t="s">
        <v>614</v>
      </c>
      <c r="D145" s="168" t="s">
        <v>113</v>
      </c>
      <c r="E145" s="168" t="s">
        <v>386</v>
      </c>
      <c r="F145" s="172">
        <v>241110082580082</v>
      </c>
      <c r="G145" s="173" t="s">
        <v>327</v>
      </c>
      <c r="H145" s="174" t="s">
        <v>328</v>
      </c>
      <c r="I145" s="168" t="s">
        <v>184</v>
      </c>
      <c r="J145" s="168">
        <v>1</v>
      </c>
      <c r="K145" s="183">
        <v>12900000</v>
      </c>
      <c r="L145" s="176">
        <f t="shared" si="2"/>
        <v>12900</v>
      </c>
    </row>
    <row r="146" spans="1:12" s="178" customFormat="1" ht="37.5" x14ac:dyDescent="0.25">
      <c r="A146" s="185">
        <v>139</v>
      </c>
      <c r="B146" s="168" t="s">
        <v>536</v>
      </c>
      <c r="C146" s="197" t="s">
        <v>615</v>
      </c>
      <c r="D146" s="168" t="s">
        <v>113</v>
      </c>
      <c r="E146" s="168" t="s">
        <v>386</v>
      </c>
      <c r="F146" s="172">
        <v>241110082580277</v>
      </c>
      <c r="G146" s="173" t="s">
        <v>616</v>
      </c>
      <c r="H146" s="174" t="s">
        <v>617</v>
      </c>
      <c r="I146" s="168" t="s">
        <v>184</v>
      </c>
      <c r="J146" s="168">
        <v>1</v>
      </c>
      <c r="K146" s="183">
        <v>4900000</v>
      </c>
      <c r="L146" s="176">
        <f t="shared" si="2"/>
        <v>4900</v>
      </c>
    </row>
    <row r="147" spans="1:12" s="178" customFormat="1" ht="37.5" x14ac:dyDescent="0.25">
      <c r="A147" s="185">
        <v>140</v>
      </c>
      <c r="B147" s="168" t="s">
        <v>536</v>
      </c>
      <c r="C147" s="197" t="s">
        <v>618</v>
      </c>
      <c r="D147" s="168" t="s">
        <v>113</v>
      </c>
      <c r="E147" s="168" t="s">
        <v>386</v>
      </c>
      <c r="F147" s="172">
        <v>241110082580305</v>
      </c>
      <c r="G147" s="173" t="s">
        <v>616</v>
      </c>
      <c r="H147" s="174">
        <v>307454878</v>
      </c>
      <c r="I147" s="168" t="s">
        <v>184</v>
      </c>
      <c r="J147" s="168">
        <v>1</v>
      </c>
      <c r="K147" s="183">
        <v>4900000</v>
      </c>
      <c r="L147" s="176">
        <f t="shared" si="2"/>
        <v>4900</v>
      </c>
    </row>
    <row r="148" spans="1:12" ht="37.5" x14ac:dyDescent="0.3">
      <c r="A148" s="155">
        <v>141</v>
      </c>
      <c r="B148" s="145" t="s">
        <v>536</v>
      </c>
      <c r="C148" s="158" t="s">
        <v>619</v>
      </c>
      <c r="D148" s="145" t="s">
        <v>113</v>
      </c>
      <c r="E148" s="145" t="s">
        <v>543</v>
      </c>
      <c r="F148" s="147">
        <v>24111007256896</v>
      </c>
      <c r="G148" s="148" t="s">
        <v>583</v>
      </c>
      <c r="H148" s="149" t="s">
        <v>584</v>
      </c>
      <c r="I148" s="145" t="s">
        <v>183</v>
      </c>
      <c r="J148" s="145">
        <v>40000</v>
      </c>
      <c r="K148" s="153">
        <v>1240</v>
      </c>
      <c r="L148" s="150">
        <f t="shared" si="2"/>
        <v>49600</v>
      </c>
    </row>
    <row r="149" spans="1:12" ht="37.5" x14ac:dyDescent="0.25">
      <c r="A149" s="155">
        <v>142</v>
      </c>
      <c r="B149" s="145" t="s">
        <v>536</v>
      </c>
      <c r="C149" s="146" t="s">
        <v>620</v>
      </c>
      <c r="D149" s="145" t="s">
        <v>113</v>
      </c>
      <c r="E149" s="145" t="s">
        <v>270</v>
      </c>
      <c r="F149" s="147">
        <v>24110012350341</v>
      </c>
      <c r="G149" s="148" t="s">
        <v>621</v>
      </c>
      <c r="H149" s="149" t="s">
        <v>622</v>
      </c>
      <c r="I149" s="145" t="s">
        <v>546</v>
      </c>
      <c r="J149" s="145">
        <v>590000</v>
      </c>
      <c r="K149" s="153">
        <v>190.4</v>
      </c>
      <c r="L149" s="150">
        <f t="shared" si="2"/>
        <v>112336</v>
      </c>
    </row>
    <row r="150" spans="1:12" s="178" customFormat="1" ht="37.5" x14ac:dyDescent="0.25">
      <c r="A150" s="185">
        <v>143</v>
      </c>
      <c r="B150" s="168" t="s">
        <v>536</v>
      </c>
      <c r="C150" s="169" t="s">
        <v>623</v>
      </c>
      <c r="D150" s="168" t="s">
        <v>113</v>
      </c>
      <c r="E150" s="168"/>
      <c r="F150" s="172">
        <v>241100452807396</v>
      </c>
      <c r="G150" s="173" t="s">
        <v>624</v>
      </c>
      <c r="H150" s="174" t="s">
        <v>625</v>
      </c>
      <c r="I150" s="168" t="s">
        <v>184</v>
      </c>
      <c r="J150" s="168">
        <v>1</v>
      </c>
      <c r="K150" s="183">
        <v>12100000</v>
      </c>
      <c r="L150" s="176">
        <f t="shared" si="2"/>
        <v>12100</v>
      </c>
    </row>
    <row r="151" spans="1:12" ht="37.5" x14ac:dyDescent="0.25">
      <c r="A151" s="155">
        <v>144</v>
      </c>
      <c r="B151" s="145" t="s">
        <v>536</v>
      </c>
      <c r="C151" s="146" t="s">
        <v>626</v>
      </c>
      <c r="D151" s="145" t="s">
        <v>113</v>
      </c>
      <c r="E151" s="145" t="s">
        <v>386</v>
      </c>
      <c r="F151" s="147">
        <v>241110082607204</v>
      </c>
      <c r="G151" s="148" t="s">
        <v>627</v>
      </c>
      <c r="H151" s="149" t="s">
        <v>628</v>
      </c>
      <c r="I151" s="145" t="s">
        <v>183</v>
      </c>
      <c r="J151" s="145">
        <v>60</v>
      </c>
      <c r="K151" s="153">
        <v>170000</v>
      </c>
      <c r="L151" s="150">
        <f t="shared" si="2"/>
        <v>10200</v>
      </c>
    </row>
    <row r="152" spans="1:12" ht="37.5" x14ac:dyDescent="0.25">
      <c r="A152" s="155">
        <v>145</v>
      </c>
      <c r="B152" s="145" t="s">
        <v>536</v>
      </c>
      <c r="C152" s="146" t="s">
        <v>629</v>
      </c>
      <c r="D152" s="145" t="s">
        <v>113</v>
      </c>
      <c r="E152" s="145" t="s">
        <v>282</v>
      </c>
      <c r="F152" s="147">
        <v>241110082607521</v>
      </c>
      <c r="G152" s="148" t="s">
        <v>630</v>
      </c>
      <c r="H152" s="149" t="s">
        <v>631</v>
      </c>
      <c r="I152" s="145" t="s">
        <v>183</v>
      </c>
      <c r="J152" s="145">
        <v>500</v>
      </c>
      <c r="K152" s="153">
        <v>121989</v>
      </c>
      <c r="L152" s="150">
        <f t="shared" si="2"/>
        <v>60994.5</v>
      </c>
    </row>
    <row r="153" spans="1:12" s="178" customFormat="1" ht="37.5" x14ac:dyDescent="0.25">
      <c r="A153" s="185">
        <v>146</v>
      </c>
      <c r="B153" s="168" t="s">
        <v>536</v>
      </c>
      <c r="C153" s="169" t="s">
        <v>632</v>
      </c>
      <c r="D153" s="168" t="s">
        <v>113</v>
      </c>
      <c r="E153" s="168" t="s">
        <v>192</v>
      </c>
      <c r="F153" s="172">
        <v>241100102857081</v>
      </c>
      <c r="G153" s="173" t="s">
        <v>460</v>
      </c>
      <c r="H153" s="174" t="s">
        <v>461</v>
      </c>
      <c r="I153" s="168" t="s">
        <v>184</v>
      </c>
      <c r="J153" s="168">
        <v>1</v>
      </c>
      <c r="K153" s="183">
        <v>1800000</v>
      </c>
      <c r="L153" s="176">
        <f t="shared" si="2"/>
        <v>1800</v>
      </c>
    </row>
    <row r="154" spans="1:12" s="196" customFormat="1" ht="37.5" x14ac:dyDescent="0.25">
      <c r="A154" s="188">
        <v>147</v>
      </c>
      <c r="B154" s="189" t="s">
        <v>536</v>
      </c>
      <c r="C154" s="198" t="s">
        <v>633</v>
      </c>
      <c r="D154" s="189" t="s">
        <v>113</v>
      </c>
      <c r="E154" s="189" t="s">
        <v>370</v>
      </c>
      <c r="F154" s="191">
        <v>241110082636653</v>
      </c>
      <c r="G154" s="192" t="s">
        <v>544</v>
      </c>
      <c r="H154" s="193" t="s">
        <v>545</v>
      </c>
      <c r="I154" s="189" t="s">
        <v>183</v>
      </c>
      <c r="J154" s="189">
        <v>3</v>
      </c>
      <c r="K154" s="194">
        <v>12198180</v>
      </c>
      <c r="L154" s="195">
        <f t="shared" si="2"/>
        <v>36594.54</v>
      </c>
    </row>
    <row r="155" spans="1:12" ht="37.5" x14ac:dyDescent="0.25">
      <c r="A155" s="155">
        <v>148</v>
      </c>
      <c r="B155" s="145" t="s">
        <v>536</v>
      </c>
      <c r="C155" s="146" t="s">
        <v>634</v>
      </c>
      <c r="D155" s="145" t="s">
        <v>113</v>
      </c>
      <c r="E155" s="145" t="s">
        <v>282</v>
      </c>
      <c r="F155" s="147">
        <v>241110082642655</v>
      </c>
      <c r="G155" s="148" t="s">
        <v>635</v>
      </c>
      <c r="H155" s="149" t="s">
        <v>636</v>
      </c>
      <c r="I155" s="145" t="s">
        <v>597</v>
      </c>
      <c r="J155" s="145">
        <v>3</v>
      </c>
      <c r="K155" s="153">
        <v>772000</v>
      </c>
      <c r="L155" s="150">
        <f t="shared" si="2"/>
        <v>2316</v>
      </c>
    </row>
    <row r="156" spans="1:12" ht="37.5" x14ac:dyDescent="0.25">
      <c r="A156" s="155">
        <v>149</v>
      </c>
      <c r="B156" s="145" t="s">
        <v>536</v>
      </c>
      <c r="C156" s="146" t="s">
        <v>373</v>
      </c>
      <c r="D156" s="145" t="s">
        <v>113</v>
      </c>
      <c r="E156" s="145" t="s">
        <v>282</v>
      </c>
      <c r="F156" s="147">
        <v>241110082643547</v>
      </c>
      <c r="G156" s="148" t="s">
        <v>637</v>
      </c>
      <c r="H156" s="149" t="s">
        <v>638</v>
      </c>
      <c r="I156" s="145" t="s">
        <v>183</v>
      </c>
      <c r="J156" s="145">
        <v>500</v>
      </c>
      <c r="K156" s="153">
        <v>132489</v>
      </c>
      <c r="L156" s="150">
        <f t="shared" si="2"/>
        <v>66244.5</v>
      </c>
    </row>
    <row r="157" spans="1:12" ht="56.25" x14ac:dyDescent="0.25">
      <c r="A157" s="155">
        <v>150</v>
      </c>
      <c r="B157" s="145" t="s">
        <v>536</v>
      </c>
      <c r="C157" s="157" t="s">
        <v>639</v>
      </c>
      <c r="D157" s="145" t="s">
        <v>113</v>
      </c>
      <c r="E157" s="145" t="s">
        <v>370</v>
      </c>
      <c r="F157" s="147">
        <v>241110082651769</v>
      </c>
      <c r="G157" s="148" t="s">
        <v>640</v>
      </c>
      <c r="H157" s="149" t="s">
        <v>641</v>
      </c>
      <c r="I157" s="145" t="s">
        <v>183</v>
      </c>
      <c r="J157" s="145">
        <v>1</v>
      </c>
      <c r="K157" s="153">
        <v>38434541.600000001</v>
      </c>
      <c r="L157" s="150">
        <f t="shared" si="2"/>
        <v>38434.541600000004</v>
      </c>
    </row>
    <row r="158" spans="1:12" ht="37.5" x14ac:dyDescent="0.3">
      <c r="A158" s="155">
        <v>151</v>
      </c>
      <c r="B158" s="145" t="s">
        <v>536</v>
      </c>
      <c r="C158" s="159" t="s">
        <v>642</v>
      </c>
      <c r="D158" s="145" t="s">
        <v>113</v>
      </c>
      <c r="E158" s="145" t="s">
        <v>543</v>
      </c>
      <c r="F158" s="147">
        <v>24111007259861</v>
      </c>
      <c r="G158" s="148" t="s">
        <v>643</v>
      </c>
      <c r="H158" s="149" t="s">
        <v>644</v>
      </c>
      <c r="I158" s="145" t="s">
        <v>183</v>
      </c>
      <c r="J158" s="145">
        <v>25</v>
      </c>
      <c r="K158" s="153">
        <v>1062000</v>
      </c>
      <c r="L158" s="150">
        <f t="shared" si="2"/>
        <v>26550</v>
      </c>
    </row>
    <row r="159" spans="1:12" ht="37.5" x14ac:dyDescent="0.25">
      <c r="A159" s="155">
        <v>152</v>
      </c>
      <c r="B159" s="145" t="s">
        <v>536</v>
      </c>
      <c r="C159" s="156" t="s">
        <v>645</v>
      </c>
      <c r="D159" s="145" t="s">
        <v>113</v>
      </c>
      <c r="E159" s="145" t="s">
        <v>543</v>
      </c>
      <c r="F159" s="147">
        <v>24111007260013</v>
      </c>
      <c r="G159" s="148" t="s">
        <v>583</v>
      </c>
      <c r="H159" s="149" t="s">
        <v>584</v>
      </c>
      <c r="I159" s="145" t="s">
        <v>183</v>
      </c>
      <c r="J159" s="145">
        <v>50000</v>
      </c>
      <c r="K159" s="153">
        <v>1320</v>
      </c>
      <c r="L159" s="150">
        <f t="shared" si="2"/>
        <v>66000</v>
      </c>
    </row>
    <row r="160" spans="1:12" ht="37.5" x14ac:dyDescent="0.25">
      <c r="A160" s="155">
        <v>153</v>
      </c>
      <c r="B160" s="145" t="s">
        <v>536</v>
      </c>
      <c r="C160" s="156" t="s">
        <v>582</v>
      </c>
      <c r="D160" s="145" t="s">
        <v>113</v>
      </c>
      <c r="E160" s="145" t="s">
        <v>543</v>
      </c>
      <c r="F160" s="147">
        <v>24111007260108</v>
      </c>
      <c r="G160" s="148" t="s">
        <v>583</v>
      </c>
      <c r="H160" s="149" t="s">
        <v>646</v>
      </c>
      <c r="I160" s="145" t="s">
        <v>183</v>
      </c>
      <c r="J160" s="145">
        <v>14000</v>
      </c>
      <c r="K160" s="153">
        <v>2870</v>
      </c>
      <c r="L160" s="150">
        <f t="shared" si="2"/>
        <v>40180</v>
      </c>
    </row>
    <row r="161" spans="1:12" ht="37.5" x14ac:dyDescent="0.25">
      <c r="A161" s="155">
        <v>154</v>
      </c>
      <c r="B161" s="145" t="s">
        <v>536</v>
      </c>
      <c r="C161" s="156" t="s">
        <v>647</v>
      </c>
      <c r="D161" s="145" t="s">
        <v>113</v>
      </c>
      <c r="E161" s="145" t="s">
        <v>543</v>
      </c>
      <c r="F161" s="147">
        <v>24111007260331</v>
      </c>
      <c r="G161" s="148" t="s">
        <v>586</v>
      </c>
      <c r="H161" s="149" t="s">
        <v>587</v>
      </c>
      <c r="I161" s="145" t="s">
        <v>183</v>
      </c>
      <c r="J161" s="145">
        <v>22000</v>
      </c>
      <c r="K161" s="153">
        <v>590</v>
      </c>
      <c r="L161" s="150">
        <f t="shared" si="2"/>
        <v>12980</v>
      </c>
    </row>
    <row r="162" spans="1:12" ht="37.5" x14ac:dyDescent="0.25">
      <c r="A162" s="155">
        <v>155</v>
      </c>
      <c r="B162" s="145" t="s">
        <v>536</v>
      </c>
      <c r="C162" s="156" t="s">
        <v>648</v>
      </c>
      <c r="D162" s="145" t="s">
        <v>113</v>
      </c>
      <c r="E162" s="145" t="s">
        <v>282</v>
      </c>
      <c r="F162" s="147">
        <v>241110082702471</v>
      </c>
      <c r="G162" s="148" t="s">
        <v>649</v>
      </c>
      <c r="H162" s="149" t="s">
        <v>650</v>
      </c>
      <c r="I162" s="145" t="s">
        <v>581</v>
      </c>
      <c r="J162" s="145">
        <v>42</v>
      </c>
      <c r="K162" s="153">
        <v>36000.01</v>
      </c>
      <c r="L162" s="150">
        <f t="shared" si="2"/>
        <v>1512.0004200000001</v>
      </c>
    </row>
    <row r="163" spans="1:12" ht="37.5" x14ac:dyDescent="0.25">
      <c r="A163" s="155">
        <v>156</v>
      </c>
      <c r="B163" s="145" t="s">
        <v>536</v>
      </c>
      <c r="C163" s="156" t="s">
        <v>651</v>
      </c>
      <c r="D163" s="145" t="s">
        <v>113</v>
      </c>
      <c r="E163" s="145" t="s">
        <v>282</v>
      </c>
      <c r="F163" s="147">
        <v>241110082704142</v>
      </c>
      <c r="G163" s="148" t="s">
        <v>652</v>
      </c>
      <c r="H163" s="149" t="s">
        <v>653</v>
      </c>
      <c r="I163" s="145" t="s">
        <v>654</v>
      </c>
      <c r="J163" s="145">
        <v>100</v>
      </c>
      <c r="K163" s="153">
        <v>9111</v>
      </c>
      <c r="L163" s="150">
        <f t="shared" si="2"/>
        <v>911.1</v>
      </c>
    </row>
    <row r="164" spans="1:12" ht="37.5" x14ac:dyDescent="0.25">
      <c r="A164" s="155">
        <v>157</v>
      </c>
      <c r="B164" s="145" t="s">
        <v>536</v>
      </c>
      <c r="C164" s="156" t="s">
        <v>655</v>
      </c>
      <c r="D164" s="145" t="s">
        <v>113</v>
      </c>
      <c r="E164" s="145" t="s">
        <v>282</v>
      </c>
      <c r="F164" s="147">
        <v>241110082702600</v>
      </c>
      <c r="G164" s="148" t="s">
        <v>656</v>
      </c>
      <c r="H164" s="149" t="s">
        <v>657</v>
      </c>
      <c r="I164" s="145" t="s">
        <v>183</v>
      </c>
      <c r="J164" s="145">
        <v>100</v>
      </c>
      <c r="K164" s="153">
        <v>2998</v>
      </c>
      <c r="L164" s="150">
        <f t="shared" si="2"/>
        <v>299.8</v>
      </c>
    </row>
    <row r="165" spans="1:12" s="178" customFormat="1" ht="37.5" x14ac:dyDescent="0.25">
      <c r="A165" s="185">
        <v>158</v>
      </c>
      <c r="B165" s="168" t="s">
        <v>536</v>
      </c>
      <c r="C165" s="186" t="s">
        <v>658</v>
      </c>
      <c r="D165" s="168" t="s">
        <v>113</v>
      </c>
      <c r="E165" s="168" t="s">
        <v>282</v>
      </c>
      <c r="F165" s="172">
        <v>241110082709627</v>
      </c>
      <c r="G165" s="173" t="s">
        <v>659</v>
      </c>
      <c r="H165" s="174" t="s">
        <v>660</v>
      </c>
      <c r="I165" s="168" t="s">
        <v>581</v>
      </c>
      <c r="J165" s="168">
        <v>250</v>
      </c>
      <c r="K165" s="183">
        <v>11366</v>
      </c>
      <c r="L165" s="176">
        <f t="shared" si="2"/>
        <v>2841.5</v>
      </c>
    </row>
    <row r="166" spans="1:12" ht="37.5" x14ac:dyDescent="0.25">
      <c r="A166" s="155">
        <v>159</v>
      </c>
      <c r="B166" s="145" t="s">
        <v>536</v>
      </c>
      <c r="C166" s="156" t="s">
        <v>661</v>
      </c>
      <c r="D166" s="145" t="s">
        <v>113</v>
      </c>
      <c r="E166" s="145" t="s">
        <v>282</v>
      </c>
      <c r="F166" s="147">
        <v>241110082710756</v>
      </c>
      <c r="G166" s="148" t="s">
        <v>662</v>
      </c>
      <c r="H166" s="149" t="s">
        <v>663</v>
      </c>
      <c r="I166" s="145" t="s">
        <v>597</v>
      </c>
      <c r="J166" s="145">
        <v>4</v>
      </c>
      <c r="K166" s="153">
        <v>977777</v>
      </c>
      <c r="L166" s="150">
        <f t="shared" si="2"/>
        <v>3911.1080000000002</v>
      </c>
    </row>
    <row r="167" spans="1:12" s="178" customFormat="1" ht="37.5" x14ac:dyDescent="0.25">
      <c r="A167" s="185">
        <v>160</v>
      </c>
      <c r="B167" s="168" t="s">
        <v>536</v>
      </c>
      <c r="C167" s="186" t="s">
        <v>664</v>
      </c>
      <c r="D167" s="168" t="s">
        <v>113</v>
      </c>
      <c r="E167" s="168" t="s">
        <v>282</v>
      </c>
      <c r="F167" s="172">
        <v>241110082714803</v>
      </c>
      <c r="G167" s="173" t="s">
        <v>665</v>
      </c>
      <c r="H167" s="174" t="s">
        <v>666</v>
      </c>
      <c r="I167" s="168" t="s">
        <v>183</v>
      </c>
      <c r="J167" s="168">
        <v>10</v>
      </c>
      <c r="K167" s="183">
        <v>290000</v>
      </c>
      <c r="L167" s="176">
        <f t="shared" si="2"/>
        <v>2900</v>
      </c>
    </row>
    <row r="168" spans="1:12" ht="37.5" x14ac:dyDescent="0.25">
      <c r="A168" s="155">
        <v>161</v>
      </c>
      <c r="B168" s="145" t="s">
        <v>536</v>
      </c>
      <c r="C168" s="156" t="s">
        <v>667</v>
      </c>
      <c r="D168" s="145" t="s">
        <v>113</v>
      </c>
      <c r="E168" s="145" t="s">
        <v>282</v>
      </c>
      <c r="F168" s="147">
        <v>241110082726558</v>
      </c>
      <c r="G168" s="148" t="s">
        <v>668</v>
      </c>
      <c r="H168" s="149" t="s">
        <v>669</v>
      </c>
      <c r="I168" s="145" t="s">
        <v>183</v>
      </c>
      <c r="J168" s="145">
        <v>100</v>
      </c>
      <c r="K168" s="153">
        <v>23800</v>
      </c>
      <c r="L168" s="150">
        <f t="shared" si="2"/>
        <v>2380</v>
      </c>
    </row>
    <row r="169" spans="1:12" ht="37.5" x14ac:dyDescent="0.25">
      <c r="A169" s="155">
        <v>162</v>
      </c>
      <c r="B169" s="145" t="s">
        <v>536</v>
      </c>
      <c r="C169" s="156" t="s">
        <v>670</v>
      </c>
      <c r="D169" s="145" t="s">
        <v>113</v>
      </c>
      <c r="E169" s="145" t="s">
        <v>282</v>
      </c>
      <c r="F169" s="147">
        <v>241110082726582</v>
      </c>
      <c r="G169" s="148" t="s">
        <v>671</v>
      </c>
      <c r="H169" s="149" t="s">
        <v>672</v>
      </c>
      <c r="I169" s="145" t="s">
        <v>323</v>
      </c>
      <c r="J169" s="145">
        <v>70</v>
      </c>
      <c r="K169" s="153">
        <v>27000</v>
      </c>
      <c r="L169" s="150">
        <f t="shared" si="2"/>
        <v>1890</v>
      </c>
    </row>
    <row r="170" spans="1:12" ht="37.5" x14ac:dyDescent="0.25">
      <c r="A170" s="155">
        <v>163</v>
      </c>
      <c r="B170" s="145" t="s">
        <v>536</v>
      </c>
      <c r="C170" s="156" t="s">
        <v>673</v>
      </c>
      <c r="D170" s="145" t="s">
        <v>113</v>
      </c>
      <c r="E170" s="145" t="s">
        <v>386</v>
      </c>
      <c r="F170" s="147">
        <v>241110082748085</v>
      </c>
      <c r="G170" s="148" t="s">
        <v>674</v>
      </c>
      <c r="H170" s="149" t="s">
        <v>675</v>
      </c>
      <c r="I170" s="145" t="s">
        <v>183</v>
      </c>
      <c r="J170" s="145">
        <v>3474</v>
      </c>
      <c r="K170" s="153">
        <v>22000</v>
      </c>
      <c r="L170" s="150">
        <f t="shared" si="2"/>
        <v>76428</v>
      </c>
    </row>
    <row r="171" spans="1:12" s="196" customFormat="1" ht="37.5" x14ac:dyDescent="0.25">
      <c r="A171" s="188">
        <v>164</v>
      </c>
      <c r="B171" s="189" t="s">
        <v>536</v>
      </c>
      <c r="C171" s="190" t="s">
        <v>676</v>
      </c>
      <c r="D171" s="189" t="s">
        <v>113</v>
      </c>
      <c r="E171" s="189" t="s">
        <v>543</v>
      </c>
      <c r="F171" s="191">
        <v>24111007272246</v>
      </c>
      <c r="G171" s="192" t="s">
        <v>374</v>
      </c>
      <c r="H171" s="193" t="s">
        <v>375</v>
      </c>
      <c r="I171" s="189" t="s">
        <v>183</v>
      </c>
      <c r="J171" s="189">
        <v>5</v>
      </c>
      <c r="K171" s="194">
        <v>10500000</v>
      </c>
      <c r="L171" s="195">
        <f t="shared" si="2"/>
        <v>52500</v>
      </c>
    </row>
    <row r="172" spans="1:12" s="196" customFormat="1" ht="37.5" x14ac:dyDescent="0.25">
      <c r="A172" s="188">
        <v>165</v>
      </c>
      <c r="B172" s="189" t="s">
        <v>536</v>
      </c>
      <c r="C172" s="190" t="s">
        <v>677</v>
      </c>
      <c r="D172" s="189" t="s">
        <v>113</v>
      </c>
      <c r="E172" s="189" t="s">
        <v>543</v>
      </c>
      <c r="F172" s="191">
        <v>24111007276749</v>
      </c>
      <c r="G172" s="192" t="s">
        <v>678</v>
      </c>
      <c r="H172" s="193" t="s">
        <v>679</v>
      </c>
      <c r="I172" s="189" t="s">
        <v>183</v>
      </c>
      <c r="J172" s="189">
        <v>2</v>
      </c>
      <c r="K172" s="194">
        <v>36900000</v>
      </c>
      <c r="L172" s="195">
        <f t="shared" si="2"/>
        <v>73800</v>
      </c>
    </row>
    <row r="173" spans="1:12" ht="56.25" x14ac:dyDescent="0.25">
      <c r="A173" s="155">
        <v>166</v>
      </c>
      <c r="B173" s="145" t="s">
        <v>536</v>
      </c>
      <c r="C173" s="146" t="s">
        <v>680</v>
      </c>
      <c r="D173" s="88" t="s">
        <v>113</v>
      </c>
      <c r="E173" s="88" t="s">
        <v>282</v>
      </c>
      <c r="F173" s="152">
        <v>241110082753242</v>
      </c>
      <c r="G173" s="84" t="s">
        <v>681</v>
      </c>
      <c r="H173" s="160" t="s">
        <v>682</v>
      </c>
      <c r="I173" s="145" t="s">
        <v>183</v>
      </c>
      <c r="J173" s="145">
        <v>400</v>
      </c>
      <c r="K173" s="153">
        <v>29800</v>
      </c>
      <c r="L173" s="150">
        <f t="shared" si="2"/>
        <v>11920</v>
      </c>
    </row>
    <row r="174" spans="1:12" ht="37.5" x14ac:dyDescent="0.25">
      <c r="A174" s="155">
        <v>167</v>
      </c>
      <c r="B174" s="145" t="s">
        <v>536</v>
      </c>
      <c r="C174" s="146" t="s">
        <v>683</v>
      </c>
      <c r="D174" s="88" t="s">
        <v>113</v>
      </c>
      <c r="E174" s="88" t="s">
        <v>543</v>
      </c>
      <c r="F174" s="152">
        <v>24111007277393</v>
      </c>
      <c r="G174" s="84" t="s">
        <v>684</v>
      </c>
      <c r="H174" s="160" t="s">
        <v>685</v>
      </c>
      <c r="I174" s="145" t="s">
        <v>183</v>
      </c>
      <c r="J174" s="145">
        <v>2</v>
      </c>
      <c r="K174" s="153">
        <v>2508000</v>
      </c>
      <c r="L174" s="150">
        <f t="shared" si="2"/>
        <v>5016</v>
      </c>
    </row>
    <row r="175" spans="1:12" s="178" customFormat="1" ht="37.5" x14ac:dyDescent="0.25">
      <c r="A175" s="185">
        <v>168</v>
      </c>
      <c r="B175" s="168" t="s">
        <v>536</v>
      </c>
      <c r="C175" s="169" t="s">
        <v>686</v>
      </c>
      <c r="D175" s="170" t="s">
        <v>113</v>
      </c>
      <c r="E175" s="170" t="s">
        <v>192</v>
      </c>
      <c r="F175" s="181">
        <v>241100102965519</v>
      </c>
      <c r="G175" s="199" t="s">
        <v>687</v>
      </c>
      <c r="H175" s="200" t="s">
        <v>688</v>
      </c>
      <c r="I175" s="168" t="s">
        <v>267</v>
      </c>
      <c r="J175" s="168">
        <v>190000</v>
      </c>
      <c r="K175" s="183">
        <v>1000</v>
      </c>
      <c r="L175" s="176">
        <f t="shared" si="2"/>
        <v>190000</v>
      </c>
    </row>
    <row r="176" spans="1:12" ht="37.5" x14ac:dyDescent="0.25">
      <c r="A176" s="155">
        <v>169</v>
      </c>
      <c r="B176" s="145" t="s">
        <v>536</v>
      </c>
      <c r="C176" s="157" t="s">
        <v>689</v>
      </c>
      <c r="D176" s="88" t="s">
        <v>113</v>
      </c>
      <c r="E176" s="88" t="s">
        <v>386</v>
      </c>
      <c r="F176" s="152">
        <v>241110082770197</v>
      </c>
      <c r="G176" s="84" t="s">
        <v>690</v>
      </c>
      <c r="H176" s="160" t="s">
        <v>691</v>
      </c>
      <c r="I176" s="88" t="s">
        <v>692</v>
      </c>
      <c r="J176" s="88">
        <v>6250</v>
      </c>
      <c r="K176" s="161">
        <v>1296</v>
      </c>
      <c r="L176" s="150">
        <f t="shared" si="2"/>
        <v>8100</v>
      </c>
    </row>
    <row r="177" spans="1:12" ht="37.5" x14ac:dyDescent="0.25">
      <c r="A177" s="155">
        <v>170</v>
      </c>
      <c r="B177" s="145" t="s">
        <v>536</v>
      </c>
      <c r="C177" s="157" t="s">
        <v>693</v>
      </c>
      <c r="D177" s="88" t="s">
        <v>113</v>
      </c>
      <c r="E177" s="88" t="s">
        <v>370</v>
      </c>
      <c r="F177" s="152">
        <v>241110082776454</v>
      </c>
      <c r="G177" s="84" t="s">
        <v>694</v>
      </c>
      <c r="H177" s="160" t="s">
        <v>695</v>
      </c>
      <c r="I177" s="88" t="s">
        <v>183</v>
      </c>
      <c r="J177" s="88">
        <v>300</v>
      </c>
      <c r="K177" s="161">
        <v>12800.1</v>
      </c>
      <c r="L177" s="150">
        <f t="shared" si="2"/>
        <v>3840.03</v>
      </c>
    </row>
    <row r="178" spans="1:12" ht="37.5" x14ac:dyDescent="0.25">
      <c r="A178" s="155">
        <v>171</v>
      </c>
      <c r="B178" s="145" t="s">
        <v>536</v>
      </c>
      <c r="C178" s="146" t="s">
        <v>696</v>
      </c>
      <c r="D178" s="88" t="s">
        <v>113</v>
      </c>
      <c r="E178" s="88" t="s">
        <v>282</v>
      </c>
      <c r="F178" s="152">
        <v>241110082776496</v>
      </c>
      <c r="G178" s="84" t="s">
        <v>697</v>
      </c>
      <c r="H178" s="160" t="s">
        <v>698</v>
      </c>
      <c r="I178" s="145" t="s">
        <v>692</v>
      </c>
      <c r="J178" s="145">
        <v>100</v>
      </c>
      <c r="K178" s="153">
        <v>25598</v>
      </c>
      <c r="L178" s="150">
        <f t="shared" si="2"/>
        <v>2559.8000000000002</v>
      </c>
    </row>
    <row r="179" spans="1:12" s="178" customFormat="1" ht="112.5" x14ac:dyDescent="0.25">
      <c r="A179" s="185">
        <v>172</v>
      </c>
      <c r="B179" s="168" t="s">
        <v>536</v>
      </c>
      <c r="C179" s="169" t="s">
        <v>699</v>
      </c>
      <c r="D179" s="170" t="s">
        <v>113</v>
      </c>
      <c r="E179" s="180" t="s">
        <v>430</v>
      </c>
      <c r="F179" s="181">
        <v>241100142985974</v>
      </c>
      <c r="G179" s="199" t="s">
        <v>396</v>
      </c>
      <c r="H179" s="200" t="s">
        <v>347</v>
      </c>
      <c r="I179" s="168" t="s">
        <v>184</v>
      </c>
      <c r="J179" s="168">
        <v>1</v>
      </c>
      <c r="K179" s="183">
        <v>3060000</v>
      </c>
      <c r="L179" s="176">
        <f t="shared" si="2"/>
        <v>3060</v>
      </c>
    </row>
    <row r="180" spans="1:12" s="178" customFormat="1" ht="112.5" x14ac:dyDescent="0.25">
      <c r="A180" s="185">
        <v>173</v>
      </c>
      <c r="B180" s="168" t="s">
        <v>536</v>
      </c>
      <c r="C180" s="169" t="s">
        <v>247</v>
      </c>
      <c r="D180" s="170" t="s">
        <v>113</v>
      </c>
      <c r="E180" s="180" t="s">
        <v>430</v>
      </c>
      <c r="F180" s="181">
        <v>241100242400887</v>
      </c>
      <c r="G180" s="199" t="s">
        <v>365</v>
      </c>
      <c r="H180" s="200" t="s">
        <v>251</v>
      </c>
      <c r="I180" s="168" t="s">
        <v>234</v>
      </c>
      <c r="J180" s="168">
        <v>12</v>
      </c>
      <c r="K180" s="183">
        <v>24672000</v>
      </c>
      <c r="L180" s="176">
        <f t="shared" si="2"/>
        <v>296064</v>
      </c>
    </row>
    <row r="181" spans="1:12" s="178" customFormat="1" ht="56.25" x14ac:dyDescent="0.25">
      <c r="A181" s="185">
        <v>174</v>
      </c>
      <c r="B181" s="168" t="s">
        <v>536</v>
      </c>
      <c r="C181" s="169" t="s">
        <v>700</v>
      </c>
      <c r="D181" s="170" t="s">
        <v>113</v>
      </c>
      <c r="E181" s="170" t="s">
        <v>282</v>
      </c>
      <c r="F181" s="181">
        <v>241110082790145</v>
      </c>
      <c r="G181" s="199" t="s">
        <v>701</v>
      </c>
      <c r="H181" s="200" t="s">
        <v>702</v>
      </c>
      <c r="I181" s="168" t="s">
        <v>184</v>
      </c>
      <c r="J181" s="168">
        <v>2</v>
      </c>
      <c r="K181" s="183">
        <v>3499000</v>
      </c>
      <c r="L181" s="176">
        <f t="shared" si="2"/>
        <v>6998</v>
      </c>
    </row>
    <row r="182" spans="1:12" s="196" customFormat="1" ht="37.5" x14ac:dyDescent="0.25">
      <c r="A182" s="188">
        <v>175</v>
      </c>
      <c r="B182" s="189" t="s">
        <v>536</v>
      </c>
      <c r="C182" s="201" t="s">
        <v>359</v>
      </c>
      <c r="D182" s="202" t="s">
        <v>113</v>
      </c>
      <c r="E182" s="202" t="s">
        <v>270</v>
      </c>
      <c r="F182" s="203">
        <v>24110012359841</v>
      </c>
      <c r="G182" s="204" t="s">
        <v>703</v>
      </c>
      <c r="H182" s="205" t="s">
        <v>704</v>
      </c>
      <c r="I182" s="189" t="s">
        <v>267</v>
      </c>
      <c r="J182" s="189">
        <v>60</v>
      </c>
      <c r="K182" s="194">
        <v>5152000</v>
      </c>
      <c r="L182" s="195">
        <f t="shared" si="2"/>
        <v>309120</v>
      </c>
    </row>
    <row r="183" spans="1:12" s="178" customFormat="1" ht="112.5" x14ac:dyDescent="0.25">
      <c r="A183" s="185">
        <v>176</v>
      </c>
      <c r="B183" s="168" t="s">
        <v>536</v>
      </c>
      <c r="C183" s="169" t="s">
        <v>705</v>
      </c>
      <c r="D183" s="170" t="s">
        <v>113</v>
      </c>
      <c r="E183" s="180" t="s">
        <v>430</v>
      </c>
      <c r="F183" s="181">
        <v>241100242998164</v>
      </c>
      <c r="G183" s="199" t="s">
        <v>451</v>
      </c>
      <c r="H183" s="200" t="s">
        <v>259</v>
      </c>
      <c r="I183" s="168" t="s">
        <v>184</v>
      </c>
      <c r="J183" s="168">
        <v>1</v>
      </c>
      <c r="K183" s="183">
        <v>9100000</v>
      </c>
      <c r="L183" s="176">
        <f t="shared" si="2"/>
        <v>9100</v>
      </c>
    </row>
    <row r="184" spans="1:12" ht="37.5" x14ac:dyDescent="0.25">
      <c r="A184" s="155">
        <v>177</v>
      </c>
      <c r="B184" s="145" t="s">
        <v>536</v>
      </c>
      <c r="C184" s="146" t="s">
        <v>706</v>
      </c>
      <c r="D184" s="88" t="s">
        <v>113</v>
      </c>
      <c r="E184" s="88" t="s">
        <v>370</v>
      </c>
      <c r="F184" s="152">
        <v>242010083025393</v>
      </c>
      <c r="G184" s="84" t="s">
        <v>707</v>
      </c>
      <c r="H184" s="160" t="s">
        <v>708</v>
      </c>
      <c r="I184" s="145" t="s">
        <v>467</v>
      </c>
      <c r="J184" s="145">
        <v>110</v>
      </c>
      <c r="K184" s="153">
        <v>179200</v>
      </c>
      <c r="L184" s="150">
        <f t="shared" si="2"/>
        <v>19712</v>
      </c>
    </row>
    <row r="185" spans="1:12" s="178" customFormat="1" ht="112.5" x14ac:dyDescent="0.25">
      <c r="A185" s="185">
        <v>178</v>
      </c>
      <c r="B185" s="168" t="s">
        <v>536</v>
      </c>
      <c r="C185" s="169" t="s">
        <v>709</v>
      </c>
      <c r="D185" s="170" t="s">
        <v>113</v>
      </c>
      <c r="E185" s="180" t="s">
        <v>430</v>
      </c>
      <c r="F185" s="181">
        <v>241100103008135</v>
      </c>
      <c r="G185" s="199" t="s">
        <v>710</v>
      </c>
      <c r="H185" s="200" t="s">
        <v>711</v>
      </c>
      <c r="I185" s="168" t="s">
        <v>234</v>
      </c>
      <c r="J185" s="168">
        <v>12</v>
      </c>
      <c r="K185" s="183">
        <v>123487.5</v>
      </c>
      <c r="L185" s="176">
        <f t="shared" si="2"/>
        <v>1481.85</v>
      </c>
    </row>
    <row r="186" spans="1:12" ht="37.5" x14ac:dyDescent="0.25">
      <c r="A186" s="155">
        <v>179</v>
      </c>
      <c r="B186" s="145" t="s">
        <v>536</v>
      </c>
      <c r="C186" s="146" t="s">
        <v>712</v>
      </c>
      <c r="D186" s="88" t="s">
        <v>113</v>
      </c>
      <c r="E186" s="88" t="s">
        <v>282</v>
      </c>
      <c r="F186" s="152">
        <v>241110082815260</v>
      </c>
      <c r="G186" s="84" t="s">
        <v>713</v>
      </c>
      <c r="H186" s="160" t="s">
        <v>714</v>
      </c>
      <c r="I186" s="145" t="s">
        <v>183</v>
      </c>
      <c r="J186" s="145">
        <v>4500</v>
      </c>
      <c r="K186" s="153">
        <v>225</v>
      </c>
      <c r="L186" s="150">
        <f t="shared" si="2"/>
        <v>1012.5</v>
      </c>
    </row>
    <row r="187" spans="1:12" s="206" customFormat="1" ht="37.5" x14ac:dyDescent="0.25">
      <c r="A187" s="155">
        <v>180</v>
      </c>
      <c r="B187" s="145" t="s">
        <v>536</v>
      </c>
      <c r="C187" s="146" t="s">
        <v>715</v>
      </c>
      <c r="D187" s="88" t="s">
        <v>113</v>
      </c>
      <c r="E187" s="88" t="s">
        <v>282</v>
      </c>
      <c r="F187" s="152">
        <v>241110082815948</v>
      </c>
      <c r="G187" s="84" t="s">
        <v>716</v>
      </c>
      <c r="H187" s="160" t="s">
        <v>717</v>
      </c>
      <c r="I187" s="145" t="s">
        <v>183</v>
      </c>
      <c r="J187" s="145">
        <v>5</v>
      </c>
      <c r="K187" s="153">
        <v>222222</v>
      </c>
      <c r="L187" s="150">
        <f t="shared" si="2"/>
        <v>1111.1099999999999</v>
      </c>
    </row>
    <row r="188" spans="1:12" s="206" customFormat="1" ht="56.25" x14ac:dyDescent="0.25">
      <c r="A188" s="155">
        <v>181</v>
      </c>
      <c r="B188" s="145" t="s">
        <v>536</v>
      </c>
      <c r="C188" s="146" t="s">
        <v>718</v>
      </c>
      <c r="D188" s="88" t="s">
        <v>113</v>
      </c>
      <c r="E188" s="88" t="s">
        <v>282</v>
      </c>
      <c r="F188" s="152">
        <v>241110082816532</v>
      </c>
      <c r="G188" s="84" t="s">
        <v>681</v>
      </c>
      <c r="H188" s="160" t="s">
        <v>682</v>
      </c>
      <c r="I188" s="145" t="s">
        <v>183</v>
      </c>
      <c r="J188" s="145">
        <v>4</v>
      </c>
      <c r="K188" s="153">
        <v>169900</v>
      </c>
      <c r="L188" s="150">
        <f t="shared" si="2"/>
        <v>679.6</v>
      </c>
    </row>
    <row r="189" spans="1:12" s="178" customFormat="1" ht="112.5" x14ac:dyDescent="0.25">
      <c r="A189" s="185">
        <v>182</v>
      </c>
      <c r="B189" s="168" t="s">
        <v>536</v>
      </c>
      <c r="C189" s="169" t="s">
        <v>719</v>
      </c>
      <c r="D189" s="170" t="s">
        <v>113</v>
      </c>
      <c r="E189" s="180" t="s">
        <v>430</v>
      </c>
      <c r="F189" s="181">
        <v>241100243025545</v>
      </c>
      <c r="G189" s="199" t="s">
        <v>365</v>
      </c>
      <c r="H189" s="200" t="s">
        <v>251</v>
      </c>
      <c r="I189" s="168" t="s">
        <v>234</v>
      </c>
      <c r="J189" s="168">
        <v>12</v>
      </c>
      <c r="K189" s="183">
        <v>7940</v>
      </c>
      <c r="L189" s="176">
        <f t="shared" si="2"/>
        <v>95.28</v>
      </c>
    </row>
    <row r="190" spans="1:12" s="178" customFormat="1" ht="112.5" x14ac:dyDescent="0.25">
      <c r="A190" s="185">
        <v>183</v>
      </c>
      <c r="B190" s="168" t="s">
        <v>536</v>
      </c>
      <c r="C190" s="169" t="s">
        <v>247</v>
      </c>
      <c r="D190" s="170" t="s">
        <v>113</v>
      </c>
      <c r="E190" s="180" t="s">
        <v>430</v>
      </c>
      <c r="F190" s="181">
        <v>241100243027370</v>
      </c>
      <c r="G190" s="199" t="s">
        <v>365</v>
      </c>
      <c r="H190" s="200">
        <v>203366731</v>
      </c>
      <c r="I190" s="168" t="s">
        <v>234</v>
      </c>
      <c r="J190" s="168">
        <v>12</v>
      </c>
      <c r="K190" s="183">
        <v>1150000</v>
      </c>
      <c r="L190" s="176">
        <f t="shared" si="2"/>
        <v>13800</v>
      </c>
    </row>
    <row r="191" spans="1:12" s="196" customFormat="1" ht="37.5" x14ac:dyDescent="0.25">
      <c r="A191" s="188">
        <v>184</v>
      </c>
      <c r="B191" s="189" t="s">
        <v>536</v>
      </c>
      <c r="C191" s="201" t="s">
        <v>720</v>
      </c>
      <c r="D191" s="202" t="s">
        <v>113</v>
      </c>
      <c r="E191" s="202" t="s">
        <v>270</v>
      </c>
      <c r="F191" s="203">
        <v>24110012362864</v>
      </c>
      <c r="G191" s="204" t="s">
        <v>721</v>
      </c>
      <c r="H191" s="205" t="s">
        <v>722</v>
      </c>
      <c r="I191" s="189" t="s">
        <v>597</v>
      </c>
      <c r="J191" s="189">
        <v>1</v>
      </c>
      <c r="K191" s="194">
        <v>943106604</v>
      </c>
      <c r="L191" s="195">
        <f t="shared" si="2"/>
        <v>943106.60400000005</v>
      </c>
    </row>
    <row r="192" spans="1:12" ht="37.5" x14ac:dyDescent="0.25">
      <c r="A192" s="155">
        <v>185</v>
      </c>
      <c r="B192" s="145" t="s">
        <v>536</v>
      </c>
      <c r="C192" s="146" t="s">
        <v>723</v>
      </c>
      <c r="D192" s="88" t="s">
        <v>113</v>
      </c>
      <c r="E192" s="88" t="s">
        <v>370</v>
      </c>
      <c r="F192" s="152">
        <v>24311008039776</v>
      </c>
      <c r="G192" s="84" t="s">
        <v>392</v>
      </c>
      <c r="H192" s="160" t="s">
        <v>304</v>
      </c>
      <c r="I192" s="145" t="s">
        <v>323</v>
      </c>
      <c r="J192" s="145">
        <v>20</v>
      </c>
      <c r="K192" s="153">
        <v>189000</v>
      </c>
      <c r="L192" s="150">
        <f t="shared" si="2"/>
        <v>3780</v>
      </c>
    </row>
    <row r="193" spans="1:12" ht="56.25" x14ac:dyDescent="0.25">
      <c r="A193" s="155">
        <v>186</v>
      </c>
      <c r="B193" s="145" t="s">
        <v>536</v>
      </c>
      <c r="C193" s="146" t="s">
        <v>724</v>
      </c>
      <c r="D193" s="88" t="s">
        <v>113</v>
      </c>
      <c r="E193" s="88" t="s">
        <v>725</v>
      </c>
      <c r="F193" s="152">
        <v>24311008039668</v>
      </c>
      <c r="G193" s="84" t="s">
        <v>726</v>
      </c>
      <c r="H193" s="160" t="s">
        <v>727</v>
      </c>
      <c r="I193" s="145" t="s">
        <v>692</v>
      </c>
      <c r="J193" s="145">
        <v>150</v>
      </c>
      <c r="K193" s="153">
        <v>12000</v>
      </c>
      <c r="L193" s="150">
        <f t="shared" si="2"/>
        <v>1800</v>
      </c>
    </row>
    <row r="194" spans="1:12" ht="37.5" x14ac:dyDescent="0.25">
      <c r="A194" s="155">
        <v>187</v>
      </c>
      <c r="B194" s="145" t="s">
        <v>536</v>
      </c>
      <c r="C194" s="146" t="s">
        <v>728</v>
      </c>
      <c r="D194" s="88" t="s">
        <v>113</v>
      </c>
      <c r="E194" s="88" t="s">
        <v>282</v>
      </c>
      <c r="F194" s="152">
        <v>241110082822360</v>
      </c>
      <c r="G194" s="84" t="s">
        <v>729</v>
      </c>
      <c r="H194" s="160" t="s">
        <v>730</v>
      </c>
      <c r="I194" s="145" t="s">
        <v>183</v>
      </c>
      <c r="J194" s="145">
        <v>4</v>
      </c>
      <c r="K194" s="153">
        <v>66000</v>
      </c>
      <c r="L194" s="150">
        <f t="shared" si="2"/>
        <v>264</v>
      </c>
    </row>
    <row r="195" spans="1:12" ht="37.5" x14ac:dyDescent="0.25">
      <c r="A195" s="155">
        <v>188</v>
      </c>
      <c r="B195" s="145" t="s">
        <v>536</v>
      </c>
      <c r="C195" s="146" t="s">
        <v>731</v>
      </c>
      <c r="D195" s="88" t="s">
        <v>113</v>
      </c>
      <c r="E195" s="88" t="s">
        <v>282</v>
      </c>
      <c r="F195" s="152">
        <v>241110082822490</v>
      </c>
      <c r="G195" s="84" t="s">
        <v>652</v>
      </c>
      <c r="H195" s="160" t="s">
        <v>653</v>
      </c>
      <c r="I195" s="145" t="s">
        <v>183</v>
      </c>
      <c r="J195" s="145">
        <v>45</v>
      </c>
      <c r="K195" s="153">
        <v>14888</v>
      </c>
      <c r="L195" s="150">
        <f t="shared" si="2"/>
        <v>669.96</v>
      </c>
    </row>
    <row r="196" spans="1:12" ht="37.5" x14ac:dyDescent="0.25">
      <c r="A196" s="155">
        <v>189</v>
      </c>
      <c r="B196" s="145" t="s">
        <v>536</v>
      </c>
      <c r="C196" s="146" t="s">
        <v>732</v>
      </c>
      <c r="D196" s="88" t="s">
        <v>113</v>
      </c>
      <c r="E196" s="88" t="s">
        <v>282</v>
      </c>
      <c r="F196" s="152">
        <v>241110082822554</v>
      </c>
      <c r="G196" s="84" t="s">
        <v>733</v>
      </c>
      <c r="H196" s="160" t="s">
        <v>734</v>
      </c>
      <c r="I196" s="145" t="s">
        <v>183</v>
      </c>
      <c r="J196" s="145">
        <v>6</v>
      </c>
      <c r="K196" s="153">
        <v>50000</v>
      </c>
      <c r="L196" s="150">
        <f t="shared" si="2"/>
        <v>300</v>
      </c>
    </row>
    <row r="197" spans="1:12" ht="37.5" x14ac:dyDescent="0.25">
      <c r="A197" s="155">
        <v>190</v>
      </c>
      <c r="B197" s="145" t="s">
        <v>536</v>
      </c>
      <c r="C197" s="146" t="s">
        <v>735</v>
      </c>
      <c r="D197" s="88" t="s">
        <v>113</v>
      </c>
      <c r="E197" s="88" t="s">
        <v>370</v>
      </c>
      <c r="F197" s="152">
        <v>242010083076402</v>
      </c>
      <c r="G197" s="84" t="s">
        <v>736</v>
      </c>
      <c r="H197" s="160" t="s">
        <v>737</v>
      </c>
      <c r="I197" s="145" t="s">
        <v>692</v>
      </c>
      <c r="J197" s="145">
        <v>200</v>
      </c>
      <c r="K197" s="153">
        <v>27999</v>
      </c>
      <c r="L197" s="150">
        <f t="shared" si="2"/>
        <v>5599.8</v>
      </c>
    </row>
    <row r="198" spans="1:12" ht="56.25" x14ac:dyDescent="0.25">
      <c r="A198" s="155">
        <v>191</v>
      </c>
      <c r="B198" s="145" t="s">
        <v>536</v>
      </c>
      <c r="C198" s="146" t="s">
        <v>738</v>
      </c>
      <c r="D198" s="88" t="s">
        <v>113</v>
      </c>
      <c r="E198" s="88" t="s">
        <v>725</v>
      </c>
      <c r="F198" s="152">
        <v>242010083078977</v>
      </c>
      <c r="G198" s="84" t="s">
        <v>739</v>
      </c>
      <c r="H198" s="160" t="s">
        <v>740</v>
      </c>
      <c r="I198" s="145" t="s">
        <v>581</v>
      </c>
      <c r="J198" s="145">
        <v>270</v>
      </c>
      <c r="K198" s="153">
        <v>14000</v>
      </c>
      <c r="L198" s="150">
        <f t="shared" si="2"/>
        <v>3780</v>
      </c>
    </row>
    <row r="199" spans="1:12" ht="37.5" x14ac:dyDescent="0.25">
      <c r="A199" s="155">
        <v>192</v>
      </c>
      <c r="B199" s="145" t="s">
        <v>536</v>
      </c>
      <c r="C199" s="146" t="s">
        <v>741</v>
      </c>
      <c r="D199" s="88" t="s">
        <v>113</v>
      </c>
      <c r="E199" s="88" t="s">
        <v>370</v>
      </c>
      <c r="F199" s="152">
        <v>242010083081272</v>
      </c>
      <c r="G199" s="84" t="s">
        <v>739</v>
      </c>
      <c r="H199" s="160">
        <v>309860300</v>
      </c>
      <c r="I199" s="145" t="s">
        <v>692</v>
      </c>
      <c r="J199" s="145">
        <v>150</v>
      </c>
      <c r="K199" s="153">
        <v>19000</v>
      </c>
      <c r="L199" s="150">
        <f t="shared" si="2"/>
        <v>2850</v>
      </c>
    </row>
    <row r="200" spans="1:12" ht="37.5" x14ac:dyDescent="0.25">
      <c r="A200" s="155">
        <v>193</v>
      </c>
      <c r="B200" s="145" t="s">
        <v>536</v>
      </c>
      <c r="C200" s="146" t="s">
        <v>742</v>
      </c>
      <c r="D200" s="88" t="s">
        <v>113</v>
      </c>
      <c r="E200" s="88" t="s">
        <v>370</v>
      </c>
      <c r="F200" s="152">
        <v>242010083081613</v>
      </c>
      <c r="G200" s="84" t="s">
        <v>739</v>
      </c>
      <c r="H200" s="160">
        <v>309860300</v>
      </c>
      <c r="I200" s="145" t="s">
        <v>692</v>
      </c>
      <c r="J200" s="145">
        <v>800</v>
      </c>
      <c r="K200" s="153">
        <v>5000</v>
      </c>
      <c r="L200" s="150">
        <f t="shared" ref="L200:L237" si="3">(J200*K200)/1000</f>
        <v>4000</v>
      </c>
    </row>
    <row r="201" spans="1:12" ht="37.5" x14ac:dyDescent="0.25">
      <c r="A201" s="155">
        <v>194</v>
      </c>
      <c r="B201" s="145" t="s">
        <v>536</v>
      </c>
      <c r="C201" s="146" t="s">
        <v>743</v>
      </c>
      <c r="D201" s="88" t="s">
        <v>113</v>
      </c>
      <c r="E201" s="88" t="s">
        <v>370</v>
      </c>
      <c r="F201" s="152">
        <v>242010083081723</v>
      </c>
      <c r="G201" s="84" t="s">
        <v>744</v>
      </c>
      <c r="H201" s="160" t="s">
        <v>745</v>
      </c>
      <c r="I201" s="145" t="s">
        <v>692</v>
      </c>
      <c r="J201" s="145">
        <v>200</v>
      </c>
      <c r="K201" s="153">
        <v>1500</v>
      </c>
      <c r="L201" s="150">
        <f t="shared" si="3"/>
        <v>300</v>
      </c>
    </row>
    <row r="202" spans="1:12" ht="37.5" x14ac:dyDescent="0.25">
      <c r="A202" s="155">
        <v>195</v>
      </c>
      <c r="B202" s="145" t="s">
        <v>536</v>
      </c>
      <c r="C202" s="146" t="s">
        <v>746</v>
      </c>
      <c r="D202" s="88" t="s">
        <v>113</v>
      </c>
      <c r="E202" s="88" t="s">
        <v>370</v>
      </c>
      <c r="F202" s="152">
        <v>242010083081907</v>
      </c>
      <c r="G202" s="84" t="s">
        <v>744</v>
      </c>
      <c r="H202" s="160" t="s">
        <v>745</v>
      </c>
      <c r="I202" s="145" t="s">
        <v>692</v>
      </c>
      <c r="J202" s="145">
        <v>150</v>
      </c>
      <c r="K202" s="153">
        <v>1655</v>
      </c>
      <c r="L202" s="150">
        <f t="shared" si="3"/>
        <v>248.25</v>
      </c>
    </row>
    <row r="203" spans="1:12" ht="37.5" x14ac:dyDescent="0.25">
      <c r="A203" s="155">
        <v>196</v>
      </c>
      <c r="B203" s="145" t="s">
        <v>536</v>
      </c>
      <c r="C203" s="146" t="s">
        <v>747</v>
      </c>
      <c r="D203" s="88" t="s">
        <v>113</v>
      </c>
      <c r="E203" s="88" t="s">
        <v>370</v>
      </c>
      <c r="F203" s="152">
        <v>242010083082026</v>
      </c>
      <c r="G203" s="84" t="s">
        <v>744</v>
      </c>
      <c r="H203" s="160" t="s">
        <v>745</v>
      </c>
      <c r="I203" s="145" t="s">
        <v>692</v>
      </c>
      <c r="J203" s="145">
        <v>200</v>
      </c>
      <c r="K203" s="153">
        <v>7555</v>
      </c>
      <c r="L203" s="150">
        <f t="shared" si="3"/>
        <v>1511</v>
      </c>
    </row>
    <row r="204" spans="1:12" ht="37.5" x14ac:dyDescent="0.25">
      <c r="A204" s="155">
        <v>197</v>
      </c>
      <c r="B204" s="145" t="s">
        <v>536</v>
      </c>
      <c r="C204" s="146" t="s">
        <v>748</v>
      </c>
      <c r="D204" s="88" t="s">
        <v>113</v>
      </c>
      <c r="E204" s="88" t="s">
        <v>370</v>
      </c>
      <c r="F204" s="152">
        <v>242010083082128</v>
      </c>
      <c r="G204" s="84" t="s">
        <v>744</v>
      </c>
      <c r="H204" s="160" t="s">
        <v>745</v>
      </c>
      <c r="I204" s="145" t="s">
        <v>692</v>
      </c>
      <c r="J204" s="145">
        <v>300</v>
      </c>
      <c r="K204" s="153">
        <v>12555</v>
      </c>
      <c r="L204" s="150">
        <f t="shared" si="3"/>
        <v>3766.5</v>
      </c>
    </row>
    <row r="205" spans="1:12" ht="37.5" x14ac:dyDescent="0.25">
      <c r="A205" s="155">
        <v>198</v>
      </c>
      <c r="B205" s="145" t="s">
        <v>536</v>
      </c>
      <c r="C205" s="146" t="s">
        <v>749</v>
      </c>
      <c r="D205" s="88" t="s">
        <v>113</v>
      </c>
      <c r="E205" s="88" t="s">
        <v>370</v>
      </c>
      <c r="F205" s="152">
        <v>242010083082094</v>
      </c>
      <c r="G205" s="84" t="s">
        <v>744</v>
      </c>
      <c r="H205" s="160" t="s">
        <v>745</v>
      </c>
      <c r="I205" s="145" t="s">
        <v>692</v>
      </c>
      <c r="J205" s="145">
        <v>60</v>
      </c>
      <c r="K205" s="153">
        <v>7777</v>
      </c>
      <c r="L205" s="150">
        <f t="shared" si="3"/>
        <v>466.62</v>
      </c>
    </row>
    <row r="206" spans="1:12" ht="37.5" x14ac:dyDescent="0.25">
      <c r="A206" s="155">
        <v>199</v>
      </c>
      <c r="B206" s="145" t="s">
        <v>536</v>
      </c>
      <c r="C206" s="146" t="s">
        <v>750</v>
      </c>
      <c r="D206" s="88" t="s">
        <v>113</v>
      </c>
      <c r="E206" s="88" t="s">
        <v>370</v>
      </c>
      <c r="F206" s="152">
        <v>242010083078796</v>
      </c>
      <c r="G206" s="84" t="s">
        <v>736</v>
      </c>
      <c r="H206" s="160" t="s">
        <v>737</v>
      </c>
      <c r="I206" s="145" t="s">
        <v>692</v>
      </c>
      <c r="J206" s="145">
        <v>25</v>
      </c>
      <c r="K206" s="145">
        <v>25000</v>
      </c>
      <c r="L206" s="150">
        <f t="shared" si="3"/>
        <v>625</v>
      </c>
    </row>
    <row r="207" spans="1:12" ht="37.5" x14ac:dyDescent="0.25">
      <c r="A207" s="155">
        <v>200</v>
      </c>
      <c r="B207" s="145" t="s">
        <v>536</v>
      </c>
      <c r="C207" s="146" t="s">
        <v>751</v>
      </c>
      <c r="D207" s="88" t="s">
        <v>113</v>
      </c>
      <c r="E207" s="88" t="s">
        <v>370</v>
      </c>
      <c r="F207" s="152">
        <v>242010083078755</v>
      </c>
      <c r="G207" s="84" t="s">
        <v>736</v>
      </c>
      <c r="H207" s="160">
        <v>311262167</v>
      </c>
      <c r="I207" s="145" t="s">
        <v>692</v>
      </c>
      <c r="J207" s="145">
        <v>40</v>
      </c>
      <c r="K207" s="153">
        <v>31500</v>
      </c>
      <c r="L207" s="150">
        <f t="shared" si="3"/>
        <v>1260</v>
      </c>
    </row>
    <row r="208" spans="1:12" ht="37.5" x14ac:dyDescent="0.25">
      <c r="A208" s="155">
        <v>201</v>
      </c>
      <c r="B208" s="145" t="s">
        <v>536</v>
      </c>
      <c r="C208" s="146" t="s">
        <v>752</v>
      </c>
      <c r="D208" s="88" t="s">
        <v>113</v>
      </c>
      <c r="E208" s="88" t="s">
        <v>370</v>
      </c>
      <c r="F208" s="152">
        <v>242010083078655</v>
      </c>
      <c r="G208" s="84" t="s">
        <v>736</v>
      </c>
      <c r="H208" s="160">
        <v>311262167</v>
      </c>
      <c r="I208" s="145" t="s">
        <v>692</v>
      </c>
      <c r="J208" s="145">
        <v>35</v>
      </c>
      <c r="K208" s="153">
        <v>35500</v>
      </c>
      <c r="L208" s="150">
        <f t="shared" si="3"/>
        <v>1242.5</v>
      </c>
    </row>
    <row r="209" spans="1:12" ht="37.5" x14ac:dyDescent="0.25">
      <c r="A209" s="155">
        <v>202</v>
      </c>
      <c r="B209" s="145" t="s">
        <v>536</v>
      </c>
      <c r="C209" s="146" t="s">
        <v>753</v>
      </c>
      <c r="D209" s="88" t="s">
        <v>113</v>
      </c>
      <c r="E209" s="88" t="s">
        <v>370</v>
      </c>
      <c r="F209" s="152">
        <v>242010083087634</v>
      </c>
      <c r="G209" s="84" t="s">
        <v>736</v>
      </c>
      <c r="H209" s="160">
        <v>311262167</v>
      </c>
      <c r="I209" s="145" t="s">
        <v>692</v>
      </c>
      <c r="J209" s="145">
        <v>35</v>
      </c>
      <c r="K209" s="153">
        <v>30000</v>
      </c>
      <c r="L209" s="150">
        <f t="shared" si="3"/>
        <v>1050</v>
      </c>
    </row>
    <row r="210" spans="1:12" ht="37.5" x14ac:dyDescent="0.25">
      <c r="A210" s="155">
        <v>203</v>
      </c>
      <c r="B210" s="145" t="s">
        <v>536</v>
      </c>
      <c r="C210" s="146" t="s">
        <v>754</v>
      </c>
      <c r="D210" s="88" t="s">
        <v>113</v>
      </c>
      <c r="E210" s="88" t="s">
        <v>370</v>
      </c>
      <c r="F210" s="152">
        <v>242010083082619</v>
      </c>
      <c r="G210" s="84" t="s">
        <v>744</v>
      </c>
      <c r="H210" s="160" t="s">
        <v>745</v>
      </c>
      <c r="I210" s="145" t="s">
        <v>692</v>
      </c>
      <c r="J210" s="145">
        <v>100</v>
      </c>
      <c r="K210" s="153">
        <v>11000</v>
      </c>
      <c r="L210" s="150">
        <f t="shared" si="3"/>
        <v>1100</v>
      </c>
    </row>
    <row r="211" spans="1:12" ht="37.5" x14ac:dyDescent="0.25">
      <c r="A211" s="155">
        <v>204</v>
      </c>
      <c r="B211" s="145" t="s">
        <v>536</v>
      </c>
      <c r="C211" s="146" t="s">
        <v>755</v>
      </c>
      <c r="D211" s="88" t="s">
        <v>113</v>
      </c>
      <c r="E211" s="88" t="s">
        <v>370</v>
      </c>
      <c r="F211" s="152">
        <v>242010083082553</v>
      </c>
      <c r="G211" s="84" t="s">
        <v>744</v>
      </c>
      <c r="H211" s="160" t="s">
        <v>745</v>
      </c>
      <c r="I211" s="145" t="s">
        <v>692</v>
      </c>
      <c r="J211" s="145">
        <v>140</v>
      </c>
      <c r="K211" s="153">
        <v>25555</v>
      </c>
      <c r="L211" s="150">
        <f t="shared" si="3"/>
        <v>3577.7</v>
      </c>
    </row>
    <row r="212" spans="1:12" ht="37.5" x14ac:dyDescent="0.25">
      <c r="A212" s="155">
        <v>205</v>
      </c>
      <c r="B212" s="145" t="s">
        <v>536</v>
      </c>
      <c r="C212" s="146" t="s">
        <v>756</v>
      </c>
      <c r="D212" s="88" t="s">
        <v>113</v>
      </c>
      <c r="E212" s="88" t="s">
        <v>370</v>
      </c>
      <c r="F212" s="152">
        <v>242010083082523</v>
      </c>
      <c r="G212" s="84" t="s">
        <v>744</v>
      </c>
      <c r="H212" s="160" t="s">
        <v>745</v>
      </c>
      <c r="I212" s="145" t="s">
        <v>692</v>
      </c>
      <c r="J212" s="145">
        <v>30</v>
      </c>
      <c r="K212" s="153">
        <v>35000</v>
      </c>
      <c r="L212" s="150">
        <f t="shared" si="3"/>
        <v>1050</v>
      </c>
    </row>
    <row r="213" spans="1:12" ht="56.25" x14ac:dyDescent="0.25">
      <c r="A213" s="155">
        <v>206</v>
      </c>
      <c r="B213" s="145" t="s">
        <v>536</v>
      </c>
      <c r="C213" s="146" t="s">
        <v>757</v>
      </c>
      <c r="D213" s="88" t="s">
        <v>113</v>
      </c>
      <c r="E213" s="88" t="s">
        <v>725</v>
      </c>
      <c r="F213" s="152">
        <v>24311008041503</v>
      </c>
      <c r="G213" s="84" t="s">
        <v>392</v>
      </c>
      <c r="H213" s="160" t="s">
        <v>304</v>
      </c>
      <c r="I213" s="145" t="s">
        <v>183</v>
      </c>
      <c r="J213" s="145">
        <v>45</v>
      </c>
      <c r="K213" s="153">
        <v>88000</v>
      </c>
      <c r="L213" s="150">
        <f t="shared" si="3"/>
        <v>3960</v>
      </c>
    </row>
    <row r="214" spans="1:12" ht="37.5" x14ac:dyDescent="0.25">
      <c r="A214" s="155">
        <v>207</v>
      </c>
      <c r="B214" s="145" t="s">
        <v>536</v>
      </c>
      <c r="C214" s="146" t="s">
        <v>758</v>
      </c>
      <c r="D214" s="88" t="s">
        <v>113</v>
      </c>
      <c r="E214" s="88" t="s">
        <v>370</v>
      </c>
      <c r="F214" s="152">
        <v>24311008041507</v>
      </c>
      <c r="G214" s="84" t="s">
        <v>392</v>
      </c>
      <c r="H214" s="160" t="s">
        <v>304</v>
      </c>
      <c r="I214" s="145" t="s">
        <v>692</v>
      </c>
      <c r="J214" s="145">
        <v>75</v>
      </c>
      <c r="K214" s="153">
        <v>65000</v>
      </c>
      <c r="L214" s="150">
        <f t="shared" si="3"/>
        <v>4875</v>
      </c>
    </row>
    <row r="215" spans="1:12" ht="37.5" x14ac:dyDescent="0.25">
      <c r="A215" s="155">
        <v>208</v>
      </c>
      <c r="B215" s="145" t="s">
        <v>536</v>
      </c>
      <c r="C215" s="146" t="s">
        <v>759</v>
      </c>
      <c r="D215" s="88" t="s">
        <v>113</v>
      </c>
      <c r="E215" s="88" t="s">
        <v>370</v>
      </c>
      <c r="F215" s="152">
        <v>24311008041292</v>
      </c>
      <c r="G215" s="84" t="s">
        <v>392</v>
      </c>
      <c r="H215" s="160" t="s">
        <v>304</v>
      </c>
      <c r="I215" s="145" t="s">
        <v>692</v>
      </c>
      <c r="J215" s="145">
        <v>45</v>
      </c>
      <c r="K215" s="153">
        <v>88000</v>
      </c>
      <c r="L215" s="150">
        <f t="shared" si="3"/>
        <v>3960</v>
      </c>
    </row>
    <row r="216" spans="1:12" ht="37.5" x14ac:dyDescent="0.25">
      <c r="A216" s="155">
        <v>209</v>
      </c>
      <c r="B216" s="145" t="s">
        <v>536</v>
      </c>
      <c r="C216" s="146" t="s">
        <v>760</v>
      </c>
      <c r="D216" s="88" t="s">
        <v>113</v>
      </c>
      <c r="E216" s="88" t="s">
        <v>370</v>
      </c>
      <c r="F216" s="152">
        <v>24311008041521</v>
      </c>
      <c r="G216" s="84" t="s">
        <v>392</v>
      </c>
      <c r="H216" s="160">
        <v>306894560</v>
      </c>
      <c r="I216" s="145" t="s">
        <v>692</v>
      </c>
      <c r="J216" s="145">
        <v>60</v>
      </c>
      <c r="K216" s="153">
        <v>150000</v>
      </c>
      <c r="L216" s="150">
        <f t="shared" si="3"/>
        <v>9000</v>
      </c>
    </row>
    <row r="217" spans="1:12" ht="37.5" x14ac:dyDescent="0.25">
      <c r="A217" s="155">
        <v>210</v>
      </c>
      <c r="B217" s="145" t="s">
        <v>536</v>
      </c>
      <c r="C217" s="146" t="s">
        <v>761</v>
      </c>
      <c r="D217" s="88" t="s">
        <v>113</v>
      </c>
      <c r="E217" s="88" t="s">
        <v>370</v>
      </c>
      <c r="F217" s="152">
        <v>24311008041373</v>
      </c>
      <c r="G217" s="84" t="s">
        <v>392</v>
      </c>
      <c r="H217" s="160">
        <v>306894560</v>
      </c>
      <c r="I217" s="145" t="s">
        <v>692</v>
      </c>
      <c r="J217" s="145">
        <v>100</v>
      </c>
      <c r="K217" s="153">
        <v>35000</v>
      </c>
      <c r="L217" s="150">
        <f t="shared" si="3"/>
        <v>3500</v>
      </c>
    </row>
    <row r="218" spans="1:12" ht="56.25" x14ac:dyDescent="0.25">
      <c r="A218" s="155">
        <v>211</v>
      </c>
      <c r="B218" s="145" t="s">
        <v>536</v>
      </c>
      <c r="C218" s="146" t="s">
        <v>762</v>
      </c>
      <c r="D218" s="88" t="s">
        <v>113</v>
      </c>
      <c r="E218" s="88" t="s">
        <v>725</v>
      </c>
      <c r="F218" s="152">
        <v>24311008041372</v>
      </c>
      <c r="G218" s="84" t="s">
        <v>392</v>
      </c>
      <c r="H218" s="160">
        <v>306894560</v>
      </c>
      <c r="I218" s="145" t="s">
        <v>183</v>
      </c>
      <c r="J218" s="145">
        <v>450</v>
      </c>
      <c r="K218" s="153">
        <v>16100</v>
      </c>
      <c r="L218" s="150">
        <f t="shared" si="3"/>
        <v>7245</v>
      </c>
    </row>
    <row r="219" spans="1:12" ht="56.25" x14ac:dyDescent="0.25">
      <c r="A219" s="155">
        <v>212</v>
      </c>
      <c r="B219" s="145" t="s">
        <v>536</v>
      </c>
      <c r="C219" s="146" t="s">
        <v>763</v>
      </c>
      <c r="D219" s="88" t="s">
        <v>113</v>
      </c>
      <c r="E219" s="88" t="s">
        <v>725</v>
      </c>
      <c r="F219" s="152">
        <v>24311008041665</v>
      </c>
      <c r="G219" s="84" t="s">
        <v>392</v>
      </c>
      <c r="H219" s="160">
        <v>306894560</v>
      </c>
      <c r="I219" s="145" t="s">
        <v>183</v>
      </c>
      <c r="J219" s="145">
        <v>350</v>
      </c>
      <c r="K219" s="153">
        <v>17800</v>
      </c>
      <c r="L219" s="150">
        <f t="shared" si="3"/>
        <v>6230</v>
      </c>
    </row>
    <row r="220" spans="1:12" ht="37.5" x14ac:dyDescent="0.25">
      <c r="A220" s="155">
        <v>213</v>
      </c>
      <c r="B220" s="145" t="s">
        <v>536</v>
      </c>
      <c r="C220" s="146" t="s">
        <v>764</v>
      </c>
      <c r="D220" s="88" t="s">
        <v>113</v>
      </c>
      <c r="E220" s="88" t="s">
        <v>370</v>
      </c>
      <c r="F220" s="152">
        <v>24311008041669</v>
      </c>
      <c r="G220" s="84" t="s">
        <v>392</v>
      </c>
      <c r="H220" s="160">
        <v>306894560</v>
      </c>
      <c r="I220" s="145" t="s">
        <v>581</v>
      </c>
      <c r="J220" s="145">
        <v>800</v>
      </c>
      <c r="K220" s="153">
        <v>14000</v>
      </c>
      <c r="L220" s="150">
        <f t="shared" si="3"/>
        <v>11200</v>
      </c>
    </row>
    <row r="221" spans="1:12" ht="37.5" x14ac:dyDescent="0.25">
      <c r="A221" s="155">
        <v>214</v>
      </c>
      <c r="B221" s="145" t="s">
        <v>536</v>
      </c>
      <c r="C221" s="146" t="s">
        <v>765</v>
      </c>
      <c r="D221" s="88" t="s">
        <v>113</v>
      </c>
      <c r="E221" s="88" t="s">
        <v>370</v>
      </c>
      <c r="F221" s="152">
        <v>24311008041674</v>
      </c>
      <c r="G221" s="84" t="s">
        <v>392</v>
      </c>
      <c r="H221" s="160">
        <v>306894560</v>
      </c>
      <c r="I221" s="145" t="s">
        <v>692</v>
      </c>
      <c r="J221" s="145">
        <v>60</v>
      </c>
      <c r="K221" s="153">
        <v>149000</v>
      </c>
      <c r="L221" s="150">
        <f t="shared" si="3"/>
        <v>8940</v>
      </c>
    </row>
    <row r="222" spans="1:12" ht="37.5" x14ac:dyDescent="0.25">
      <c r="A222" s="155">
        <v>215</v>
      </c>
      <c r="B222" s="145" t="s">
        <v>536</v>
      </c>
      <c r="C222" s="146" t="s">
        <v>766</v>
      </c>
      <c r="D222" s="88" t="s">
        <v>113</v>
      </c>
      <c r="E222" s="88" t="s">
        <v>370</v>
      </c>
      <c r="F222" s="152">
        <v>24311008041652</v>
      </c>
      <c r="G222" s="84" t="s">
        <v>767</v>
      </c>
      <c r="H222" s="160" t="s">
        <v>768</v>
      </c>
      <c r="I222" s="145" t="s">
        <v>692</v>
      </c>
      <c r="J222" s="145">
        <v>70</v>
      </c>
      <c r="K222" s="153">
        <v>61600</v>
      </c>
      <c r="L222" s="150">
        <f t="shared" si="3"/>
        <v>4312</v>
      </c>
    </row>
    <row r="223" spans="1:12" ht="112.5" x14ac:dyDescent="0.25">
      <c r="A223" s="155">
        <v>216</v>
      </c>
      <c r="B223" s="145" t="s">
        <v>536</v>
      </c>
      <c r="C223" s="146" t="s">
        <v>769</v>
      </c>
      <c r="D223" s="88" t="s">
        <v>113</v>
      </c>
      <c r="E223" s="107" t="s">
        <v>430</v>
      </c>
      <c r="F223" s="152">
        <v>241100143046081</v>
      </c>
      <c r="G223" s="84" t="s">
        <v>770</v>
      </c>
      <c r="H223" s="160" t="s">
        <v>771</v>
      </c>
      <c r="I223" s="145" t="s">
        <v>772</v>
      </c>
      <c r="J223" s="145">
        <v>2000</v>
      </c>
      <c r="K223" s="153">
        <v>2850</v>
      </c>
      <c r="L223" s="150">
        <f t="shared" si="3"/>
        <v>5700</v>
      </c>
    </row>
    <row r="224" spans="1:12" ht="37.5" x14ac:dyDescent="0.25">
      <c r="A224" s="155">
        <v>217</v>
      </c>
      <c r="B224" s="145" t="s">
        <v>536</v>
      </c>
      <c r="C224" s="146" t="s">
        <v>773</v>
      </c>
      <c r="D224" s="88" t="s">
        <v>113</v>
      </c>
      <c r="E224" s="88" t="s">
        <v>370</v>
      </c>
      <c r="F224" s="152">
        <v>242010083089038</v>
      </c>
      <c r="G224" s="84" t="s">
        <v>774</v>
      </c>
      <c r="H224" s="160" t="s">
        <v>775</v>
      </c>
      <c r="I224" s="145" t="s">
        <v>692</v>
      </c>
      <c r="J224" s="145">
        <v>10</v>
      </c>
      <c r="K224" s="153">
        <v>95000</v>
      </c>
      <c r="L224" s="150">
        <f t="shared" si="3"/>
        <v>950</v>
      </c>
    </row>
    <row r="225" spans="1:12" ht="37.5" x14ac:dyDescent="0.25">
      <c r="A225" s="155">
        <v>218</v>
      </c>
      <c r="B225" s="145" t="s">
        <v>536</v>
      </c>
      <c r="C225" s="146" t="s">
        <v>776</v>
      </c>
      <c r="D225" s="88" t="s">
        <v>113</v>
      </c>
      <c r="E225" s="88" t="s">
        <v>370</v>
      </c>
      <c r="F225" s="152">
        <v>242010083088849</v>
      </c>
      <c r="G225" s="84" t="s">
        <v>736</v>
      </c>
      <c r="H225" s="160" t="s">
        <v>737</v>
      </c>
      <c r="I225" s="145" t="s">
        <v>692</v>
      </c>
      <c r="J225" s="145">
        <v>150</v>
      </c>
      <c r="K225" s="153">
        <v>89000</v>
      </c>
      <c r="L225" s="150">
        <f t="shared" si="3"/>
        <v>13350</v>
      </c>
    </row>
    <row r="226" spans="1:12" ht="37.5" x14ac:dyDescent="0.3">
      <c r="A226" s="155">
        <v>219</v>
      </c>
      <c r="B226" s="145" t="s">
        <v>536</v>
      </c>
      <c r="C226" s="154" t="s">
        <v>777</v>
      </c>
      <c r="D226" s="88" t="s">
        <v>113</v>
      </c>
      <c r="E226" s="88" t="s">
        <v>370</v>
      </c>
      <c r="F226" s="152">
        <v>242010083089408</v>
      </c>
      <c r="G226" s="84" t="s">
        <v>392</v>
      </c>
      <c r="H226" s="160" t="s">
        <v>304</v>
      </c>
      <c r="I226" s="145" t="s">
        <v>183</v>
      </c>
      <c r="J226" s="145">
        <v>3000</v>
      </c>
      <c r="K226" s="153">
        <v>2400</v>
      </c>
      <c r="L226" s="150">
        <f t="shared" si="3"/>
        <v>7200</v>
      </c>
    </row>
    <row r="227" spans="1:12" ht="37.5" x14ac:dyDescent="0.25">
      <c r="A227" s="155">
        <v>220</v>
      </c>
      <c r="B227" s="145" t="s">
        <v>536</v>
      </c>
      <c r="C227" s="146" t="s">
        <v>735</v>
      </c>
      <c r="D227" s="88" t="s">
        <v>113</v>
      </c>
      <c r="E227" s="88" t="s">
        <v>370</v>
      </c>
      <c r="F227" s="152">
        <v>242010083078610</v>
      </c>
      <c r="G227" s="84" t="s">
        <v>736</v>
      </c>
      <c r="H227" s="160" t="s">
        <v>737</v>
      </c>
      <c r="I227" s="145" t="s">
        <v>692</v>
      </c>
      <c r="J227" s="145">
        <v>100</v>
      </c>
      <c r="K227" s="153">
        <v>40500</v>
      </c>
      <c r="L227" s="150">
        <f t="shared" si="3"/>
        <v>4050</v>
      </c>
    </row>
    <row r="228" spans="1:12" ht="37.5" x14ac:dyDescent="0.3">
      <c r="A228" s="155">
        <v>221</v>
      </c>
      <c r="B228" s="145" t="s">
        <v>536</v>
      </c>
      <c r="C228" s="154" t="s">
        <v>778</v>
      </c>
      <c r="D228" s="88" t="s">
        <v>113</v>
      </c>
      <c r="E228" s="88" t="s">
        <v>370</v>
      </c>
      <c r="F228" s="152">
        <v>24311008043132</v>
      </c>
      <c r="G228" s="84" t="s">
        <v>392</v>
      </c>
      <c r="H228" s="160" t="s">
        <v>737</v>
      </c>
      <c r="I228" s="145" t="s">
        <v>692</v>
      </c>
      <c r="J228" s="145">
        <v>600</v>
      </c>
      <c r="K228" s="153">
        <v>98000</v>
      </c>
      <c r="L228" s="150">
        <f t="shared" si="3"/>
        <v>58800</v>
      </c>
    </row>
    <row r="229" spans="1:12" ht="37.5" x14ac:dyDescent="0.25">
      <c r="A229" s="155">
        <v>222</v>
      </c>
      <c r="B229" s="145" t="s">
        <v>536</v>
      </c>
      <c r="C229" s="146" t="s">
        <v>779</v>
      </c>
      <c r="D229" s="88" t="s">
        <v>113</v>
      </c>
      <c r="E229" s="88" t="s">
        <v>370</v>
      </c>
      <c r="F229" s="152">
        <v>24311008043202</v>
      </c>
      <c r="G229" s="84" t="s">
        <v>392</v>
      </c>
      <c r="H229" s="160" t="s">
        <v>737</v>
      </c>
      <c r="I229" s="145" t="s">
        <v>581</v>
      </c>
      <c r="J229" s="145">
        <v>30</v>
      </c>
      <c r="K229" s="153">
        <v>50000</v>
      </c>
      <c r="L229" s="150">
        <f t="shared" si="3"/>
        <v>1500</v>
      </c>
    </row>
    <row r="230" spans="1:12" ht="37.5" x14ac:dyDescent="0.25">
      <c r="A230" s="155">
        <v>223</v>
      </c>
      <c r="B230" s="145" t="s">
        <v>536</v>
      </c>
      <c r="C230" s="146" t="s">
        <v>780</v>
      </c>
      <c r="D230" s="88" t="s">
        <v>113</v>
      </c>
      <c r="E230" s="88" t="s">
        <v>370</v>
      </c>
      <c r="F230" s="152">
        <v>242010083102397</v>
      </c>
      <c r="G230" s="84" t="s">
        <v>781</v>
      </c>
      <c r="H230" s="160" t="s">
        <v>782</v>
      </c>
      <c r="I230" s="145" t="s">
        <v>183</v>
      </c>
      <c r="J230" s="145">
        <v>10</v>
      </c>
      <c r="K230" s="153">
        <v>60000.01</v>
      </c>
      <c r="L230" s="150">
        <f t="shared" si="3"/>
        <v>600.00009999999997</v>
      </c>
    </row>
    <row r="231" spans="1:12" ht="37.5" x14ac:dyDescent="0.25">
      <c r="A231" s="155">
        <v>224</v>
      </c>
      <c r="B231" s="145" t="s">
        <v>536</v>
      </c>
      <c r="C231" s="146" t="s">
        <v>783</v>
      </c>
      <c r="D231" s="88" t="s">
        <v>113</v>
      </c>
      <c r="E231" s="88" t="s">
        <v>370</v>
      </c>
      <c r="F231" s="152">
        <v>242010083102026</v>
      </c>
      <c r="G231" s="84" t="s">
        <v>784</v>
      </c>
      <c r="H231" s="160" t="s">
        <v>785</v>
      </c>
      <c r="I231" s="145" t="s">
        <v>692</v>
      </c>
      <c r="J231" s="145">
        <v>30</v>
      </c>
      <c r="K231" s="153">
        <v>20800</v>
      </c>
      <c r="L231" s="150">
        <f t="shared" si="3"/>
        <v>624</v>
      </c>
    </row>
    <row r="232" spans="1:12" ht="37.5" x14ac:dyDescent="0.25">
      <c r="A232" s="155">
        <v>225</v>
      </c>
      <c r="B232" s="145" t="s">
        <v>536</v>
      </c>
      <c r="C232" s="146" t="s">
        <v>786</v>
      </c>
      <c r="D232" s="88" t="s">
        <v>113</v>
      </c>
      <c r="E232" s="88" t="s">
        <v>370</v>
      </c>
      <c r="F232" s="152">
        <v>242010083091609</v>
      </c>
      <c r="G232" s="84" t="s">
        <v>774</v>
      </c>
      <c r="H232" s="160" t="s">
        <v>775</v>
      </c>
      <c r="I232" s="145" t="s">
        <v>692</v>
      </c>
      <c r="J232" s="145">
        <v>400</v>
      </c>
      <c r="K232" s="153">
        <v>93555</v>
      </c>
      <c r="L232" s="150">
        <f t="shared" si="3"/>
        <v>37422</v>
      </c>
    </row>
    <row r="233" spans="1:12" ht="37.5" x14ac:dyDescent="0.25">
      <c r="A233" s="155">
        <v>226</v>
      </c>
      <c r="B233" s="145" t="s">
        <v>536</v>
      </c>
      <c r="C233" s="146" t="s">
        <v>787</v>
      </c>
      <c r="D233" s="88" t="s">
        <v>113</v>
      </c>
      <c r="E233" s="88" t="s">
        <v>370</v>
      </c>
      <c r="F233" s="152">
        <v>242010083087515</v>
      </c>
      <c r="G233" s="84" t="s">
        <v>744</v>
      </c>
      <c r="H233" s="160" t="s">
        <v>745</v>
      </c>
      <c r="I233" s="145" t="s">
        <v>692</v>
      </c>
      <c r="J233" s="145">
        <v>30</v>
      </c>
      <c r="K233" s="153">
        <v>28000</v>
      </c>
      <c r="L233" s="150">
        <f t="shared" si="3"/>
        <v>840</v>
      </c>
    </row>
    <row r="234" spans="1:12" ht="37.5" x14ac:dyDescent="0.25">
      <c r="A234" s="155">
        <v>227</v>
      </c>
      <c r="B234" s="145" t="s">
        <v>536</v>
      </c>
      <c r="C234" s="146" t="s">
        <v>788</v>
      </c>
      <c r="D234" s="88" t="s">
        <v>113</v>
      </c>
      <c r="E234" s="88" t="s">
        <v>370</v>
      </c>
      <c r="F234" s="152">
        <v>242010083087457</v>
      </c>
      <c r="G234" s="84" t="s">
        <v>744</v>
      </c>
      <c r="H234" s="160" t="s">
        <v>745</v>
      </c>
      <c r="I234" s="145" t="s">
        <v>692</v>
      </c>
      <c r="J234" s="145">
        <v>60</v>
      </c>
      <c r="K234" s="153">
        <v>6555</v>
      </c>
      <c r="L234" s="150">
        <f t="shared" si="3"/>
        <v>393.3</v>
      </c>
    </row>
    <row r="235" spans="1:12" ht="56.25" x14ac:dyDescent="0.25">
      <c r="A235" s="155">
        <v>228</v>
      </c>
      <c r="B235" s="145" t="s">
        <v>536</v>
      </c>
      <c r="C235" s="146" t="s">
        <v>789</v>
      </c>
      <c r="D235" s="88" t="s">
        <v>113</v>
      </c>
      <c r="E235" s="88" t="s">
        <v>282</v>
      </c>
      <c r="F235" s="152">
        <v>241110082844329</v>
      </c>
      <c r="G235" s="84" t="s">
        <v>790</v>
      </c>
      <c r="H235" s="160" t="s">
        <v>791</v>
      </c>
      <c r="I235" s="145" t="s">
        <v>692</v>
      </c>
      <c r="J235" s="145">
        <v>50</v>
      </c>
      <c r="K235" s="153">
        <v>9411</v>
      </c>
      <c r="L235" s="150">
        <f t="shared" si="3"/>
        <v>470.55</v>
      </c>
    </row>
    <row r="236" spans="1:12" ht="37.5" x14ac:dyDescent="0.25">
      <c r="A236" s="155">
        <v>229</v>
      </c>
      <c r="B236" s="145" t="s">
        <v>536</v>
      </c>
      <c r="C236" s="146" t="s">
        <v>792</v>
      </c>
      <c r="D236" s="88" t="s">
        <v>113</v>
      </c>
      <c r="E236" s="88" t="s">
        <v>282</v>
      </c>
      <c r="F236" s="152">
        <v>241110082847808</v>
      </c>
      <c r="G236" s="84" t="s">
        <v>793</v>
      </c>
      <c r="H236" s="160" t="s">
        <v>794</v>
      </c>
      <c r="I236" s="145" t="s">
        <v>183</v>
      </c>
      <c r="J236" s="145">
        <v>100</v>
      </c>
      <c r="K236" s="153">
        <v>19000</v>
      </c>
      <c r="L236" s="150">
        <f t="shared" si="3"/>
        <v>1900</v>
      </c>
    </row>
    <row r="237" spans="1:12" ht="37.5" x14ac:dyDescent="0.25">
      <c r="A237" s="155">
        <v>230</v>
      </c>
      <c r="B237" s="145" t="s">
        <v>536</v>
      </c>
      <c r="C237" s="146" t="s">
        <v>795</v>
      </c>
      <c r="D237" s="88" t="s">
        <v>113</v>
      </c>
      <c r="E237" s="88" t="s">
        <v>282</v>
      </c>
      <c r="F237" s="152">
        <v>241110082847855</v>
      </c>
      <c r="G237" s="84" t="s">
        <v>796</v>
      </c>
      <c r="H237" s="160" t="s">
        <v>797</v>
      </c>
      <c r="I237" s="145" t="s">
        <v>183</v>
      </c>
      <c r="J237" s="145">
        <v>100</v>
      </c>
      <c r="K237" s="153">
        <v>3555</v>
      </c>
      <c r="L237" s="150">
        <f t="shared" si="3"/>
        <v>355.5</v>
      </c>
    </row>
    <row r="238" spans="1:12" ht="20.25" x14ac:dyDescent="0.25">
      <c r="A238" s="155"/>
      <c r="B238" s="162"/>
      <c r="C238" s="146"/>
      <c r="D238" s="88"/>
      <c r="E238" s="88"/>
      <c r="F238" s="88"/>
      <c r="G238" s="88"/>
      <c r="H238" s="146"/>
      <c r="I238" s="163"/>
      <c r="J238" s="163"/>
      <c r="K238" s="163"/>
      <c r="L238" s="164">
        <f>SUM(L7:L237)</f>
        <v>14371329.630545523</v>
      </c>
    </row>
  </sheetData>
  <mergeCells count="22">
    <mergeCell ref="F124:F125"/>
    <mergeCell ref="G124:G125"/>
    <mergeCell ref="H124:H125"/>
    <mergeCell ref="A124:A125"/>
    <mergeCell ref="B124:B125"/>
    <mergeCell ref="C124:C125"/>
    <mergeCell ref="D124:D125"/>
    <mergeCell ref="E124:E125"/>
    <mergeCell ref="I1:L1"/>
    <mergeCell ref="E5:E6"/>
    <mergeCell ref="F5:F6"/>
    <mergeCell ref="L5:L6"/>
    <mergeCell ref="I5:I6"/>
    <mergeCell ref="J5:J6"/>
    <mergeCell ref="A5:A6"/>
    <mergeCell ref="B5:B6"/>
    <mergeCell ref="C5:C6"/>
    <mergeCell ref="D5:D6"/>
    <mergeCell ref="K2:L2"/>
    <mergeCell ref="A3:L3"/>
    <mergeCell ref="K5:K6"/>
    <mergeCell ref="G5:H5"/>
  </mergeCells>
  <phoneticPr fontId="39" type="noConversion"/>
  <printOptions horizontalCentered="1"/>
  <pageMargins left="0.19685039370078741" right="0.19685039370078741" top="0.19685039370078741" bottom="0.19685039370078741" header="0" footer="0"/>
  <pageSetup paperSize="9"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12"/>
  <sheetViews>
    <sheetView topLeftCell="A4" zoomScale="70" zoomScaleNormal="70" zoomScaleSheetLayoutView="85" workbookViewId="0">
      <selection activeCell="E9" sqref="E9"/>
    </sheetView>
  </sheetViews>
  <sheetFormatPr defaultColWidth="9.140625" defaultRowHeight="18.75" x14ac:dyDescent="0.25"/>
  <cols>
    <col min="1" max="1" width="8.140625" style="5" customWidth="1"/>
    <col min="2" max="2" width="14.28515625" style="22" customWidth="1"/>
    <col min="3" max="3" width="43" style="5" customWidth="1"/>
    <col min="4" max="4" width="26.85546875" style="22" customWidth="1"/>
    <col min="5" max="5" width="23.7109375" style="22" customWidth="1"/>
    <col min="6" max="6" width="26.5703125" style="22" customWidth="1"/>
    <col min="7" max="7" width="18.5703125" style="22" customWidth="1"/>
    <col min="8" max="8" width="21.7109375" style="22" customWidth="1"/>
    <col min="9" max="9" width="16.7109375" style="5" customWidth="1"/>
    <col min="10" max="12" width="15.7109375" style="5" customWidth="1"/>
    <col min="13" max="16" width="18.7109375" style="5" customWidth="1"/>
    <col min="17" max="22" width="15.7109375" style="5" customWidth="1"/>
    <col min="23" max="16384" width="9.140625" style="5"/>
  </cols>
  <sheetData>
    <row r="1" spans="1:13" ht="93.75" customHeight="1" x14ac:dyDescent="0.25">
      <c r="B1" s="142"/>
      <c r="F1" s="215" t="s">
        <v>86</v>
      </c>
      <c r="G1" s="215"/>
      <c r="H1" s="215"/>
    </row>
    <row r="2" spans="1:13" x14ac:dyDescent="0.25">
      <c r="H2" s="44"/>
    </row>
    <row r="3" spans="1:13" ht="81.75" customHeight="1" x14ac:dyDescent="0.25">
      <c r="A3" s="212" t="s">
        <v>802</v>
      </c>
      <c r="B3" s="212"/>
      <c r="C3" s="212"/>
      <c r="D3" s="212"/>
      <c r="E3" s="212"/>
      <c r="F3" s="212"/>
      <c r="G3" s="212"/>
      <c r="H3" s="212"/>
      <c r="I3" s="21"/>
      <c r="J3" s="21"/>
      <c r="K3" s="21"/>
      <c r="L3" s="21"/>
    </row>
    <row r="4" spans="1:13" x14ac:dyDescent="0.25">
      <c r="H4" s="10"/>
    </row>
    <row r="5" spans="1:13" ht="45" customHeight="1" x14ac:dyDescent="0.25">
      <c r="A5" s="262" t="s">
        <v>13</v>
      </c>
      <c r="B5" s="262" t="s">
        <v>14</v>
      </c>
      <c r="C5" s="262" t="s">
        <v>54</v>
      </c>
      <c r="D5" s="262" t="s">
        <v>32</v>
      </c>
      <c r="E5" s="262" t="s">
        <v>10</v>
      </c>
      <c r="F5" s="221" t="s">
        <v>55</v>
      </c>
      <c r="G5" s="221"/>
      <c r="H5" s="262" t="s">
        <v>69</v>
      </c>
      <c r="M5" s="23"/>
    </row>
    <row r="6" spans="1:13" ht="126.75" customHeight="1" x14ac:dyDescent="0.25">
      <c r="A6" s="263"/>
      <c r="B6" s="263"/>
      <c r="C6" s="263"/>
      <c r="D6" s="263"/>
      <c r="E6" s="263"/>
      <c r="F6" s="38" t="s">
        <v>61</v>
      </c>
      <c r="G6" s="38" t="s">
        <v>64</v>
      </c>
      <c r="H6" s="263"/>
    </row>
    <row r="7" spans="1:13" ht="48" customHeight="1" x14ac:dyDescent="0.25">
      <c r="A7" s="24"/>
      <c r="B7" s="264" t="s">
        <v>803</v>
      </c>
      <c r="C7" s="265"/>
      <c r="D7" s="265"/>
      <c r="E7" s="265"/>
      <c r="F7" s="265"/>
      <c r="G7" s="265"/>
      <c r="H7" s="266"/>
    </row>
    <row r="8" spans="1:13" ht="78.75" customHeight="1" x14ac:dyDescent="0.25">
      <c r="A8" s="88"/>
      <c r="B8" s="88"/>
      <c r="C8" s="84"/>
      <c r="D8" s="84"/>
      <c r="E8" s="92"/>
      <c r="F8" s="83"/>
      <c r="G8" s="88"/>
      <c r="H8" s="91"/>
    </row>
    <row r="9" spans="1:13" ht="76.5" customHeight="1" x14ac:dyDescent="0.25">
      <c r="A9" s="88"/>
      <c r="B9" s="88"/>
      <c r="C9" s="84"/>
      <c r="D9" s="84"/>
      <c r="E9" s="92"/>
      <c r="F9" s="83"/>
      <c r="G9" s="88"/>
      <c r="H9" s="91"/>
    </row>
    <row r="10" spans="1:13" ht="84.75" customHeight="1" x14ac:dyDescent="0.25">
      <c r="A10" s="88"/>
      <c r="B10" s="88"/>
      <c r="C10" s="84"/>
      <c r="D10" s="84"/>
      <c r="E10" s="92"/>
      <c r="F10" s="83"/>
      <c r="G10" s="88"/>
      <c r="H10" s="91"/>
    </row>
    <row r="11" spans="1:13" ht="84.75" customHeight="1" x14ac:dyDescent="0.25">
      <c r="A11" s="88"/>
      <c r="B11" s="88"/>
      <c r="C11" s="84"/>
      <c r="D11" s="84"/>
      <c r="E11" s="92"/>
      <c r="F11" s="83"/>
      <c r="G11" s="88"/>
      <c r="H11" s="91"/>
    </row>
    <row r="12" spans="1:13" x14ac:dyDescent="0.25">
      <c r="B12" s="261" t="s">
        <v>80</v>
      </c>
      <c r="C12" s="261"/>
      <c r="D12" s="261"/>
      <c r="E12" s="261"/>
      <c r="F12" s="261"/>
      <c r="G12" s="261"/>
      <c r="H12" s="261"/>
    </row>
  </sheetData>
  <mergeCells count="11">
    <mergeCell ref="B12:H12"/>
    <mergeCell ref="F1:H1"/>
    <mergeCell ref="H5:H6"/>
    <mergeCell ref="E5:E6"/>
    <mergeCell ref="F5:G5"/>
    <mergeCell ref="A3:H3"/>
    <mergeCell ref="A5:A6"/>
    <mergeCell ref="B5:B6"/>
    <mergeCell ref="C5:C6"/>
    <mergeCell ref="D5:D6"/>
    <mergeCell ref="B7:H7"/>
  </mergeCells>
  <printOptions horizontalCentered="1"/>
  <pageMargins left="0.19685039370078741" right="0.19685039370078741" top="0.19685039370078741" bottom="0.19685039370078741" header="0" footer="0"/>
  <pageSetup paperSize="9" scale="7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P14"/>
  <sheetViews>
    <sheetView zoomScaleNormal="100" workbookViewId="0">
      <selection activeCell="D28" sqref="D28"/>
    </sheetView>
  </sheetViews>
  <sheetFormatPr defaultColWidth="9.140625" defaultRowHeight="15" x14ac:dyDescent="0.25"/>
  <cols>
    <col min="1" max="1" width="9.140625" style="55"/>
    <col min="2" max="2" width="27.7109375" style="57" customWidth="1"/>
    <col min="3" max="3" width="15.140625" style="56" customWidth="1"/>
    <col min="4" max="4" width="20.28515625" style="34" customWidth="1"/>
    <col min="5" max="5" width="26.42578125" style="34" customWidth="1"/>
    <col min="6" max="7" width="19.140625" style="34" customWidth="1"/>
    <col min="8" max="8" width="18.140625" style="34" customWidth="1"/>
    <col min="9" max="16384" width="9.140625" style="34"/>
  </cols>
  <sheetData>
    <row r="1" spans="1:16" ht="60.75" customHeight="1" x14ac:dyDescent="0.25">
      <c r="F1" s="229" t="s">
        <v>126</v>
      </c>
      <c r="G1" s="209"/>
      <c r="H1" s="209"/>
    </row>
    <row r="2" spans="1:16" x14ac:dyDescent="0.25">
      <c r="F2" s="209"/>
      <c r="G2" s="209"/>
      <c r="H2" s="209"/>
    </row>
    <row r="3" spans="1:16" ht="46.5" customHeight="1" x14ac:dyDescent="0.25">
      <c r="A3" s="270" t="s">
        <v>125</v>
      </c>
      <c r="B3" s="270"/>
      <c r="C3" s="270"/>
      <c r="D3" s="270"/>
      <c r="E3" s="270"/>
      <c r="F3" s="270"/>
      <c r="G3" s="270"/>
      <c r="H3" s="270"/>
    </row>
    <row r="4" spans="1:16" x14ac:dyDescent="0.25">
      <c r="H4" s="67"/>
    </row>
    <row r="5" spans="1:16" s="45" customFormat="1" ht="43.5" customHeight="1" x14ac:dyDescent="0.25">
      <c r="A5" s="267" t="s">
        <v>13</v>
      </c>
      <c r="B5" s="267" t="s">
        <v>124</v>
      </c>
      <c r="C5" s="267" t="s">
        <v>123</v>
      </c>
      <c r="D5" s="271" t="s">
        <v>122</v>
      </c>
      <c r="E5" s="272"/>
      <c r="F5" s="267" t="s">
        <v>121</v>
      </c>
      <c r="G5" s="267" t="s">
        <v>120</v>
      </c>
      <c r="H5" s="267" t="s">
        <v>119</v>
      </c>
    </row>
    <row r="6" spans="1:16" s="45" customFormat="1" ht="105" customHeight="1" x14ac:dyDescent="0.25">
      <c r="A6" s="268"/>
      <c r="B6" s="268"/>
      <c r="C6" s="268"/>
      <c r="D6" s="66" t="s">
        <v>118</v>
      </c>
      <c r="E6" s="66" t="s">
        <v>117</v>
      </c>
      <c r="F6" s="268"/>
      <c r="G6" s="268"/>
      <c r="H6" s="268"/>
    </row>
    <row r="7" spans="1:16" x14ac:dyDescent="0.25">
      <c r="A7" s="61">
        <v>1</v>
      </c>
      <c r="B7" s="64"/>
      <c r="C7" s="65"/>
      <c r="D7" s="62"/>
      <c r="E7" s="62"/>
      <c r="F7" s="62"/>
      <c r="G7" s="62"/>
      <c r="H7" s="62"/>
    </row>
    <row r="8" spans="1:16" x14ac:dyDescent="0.25">
      <c r="A8" s="61">
        <f>+A7+1</f>
        <v>2</v>
      </c>
      <c r="B8" s="64"/>
      <c r="C8" s="63"/>
      <c r="D8" s="62"/>
      <c r="E8" s="62"/>
      <c r="F8" s="62"/>
      <c r="G8" s="62"/>
      <c r="H8" s="62"/>
    </row>
    <row r="9" spans="1:16" x14ac:dyDescent="0.25">
      <c r="A9" s="61">
        <f>+A8+1</f>
        <v>3</v>
      </c>
      <c r="B9" s="64"/>
      <c r="C9" s="63"/>
      <c r="D9" s="62"/>
      <c r="E9" s="62"/>
      <c r="F9" s="62"/>
      <c r="G9" s="62"/>
      <c r="H9" s="62"/>
    </row>
    <row r="10" spans="1:16" x14ac:dyDescent="0.25">
      <c r="A10" s="61">
        <f>+A9+1</f>
        <v>4</v>
      </c>
      <c r="B10" s="60"/>
      <c r="C10" s="59"/>
      <c r="D10" s="58"/>
      <c r="E10" s="58"/>
      <c r="F10" s="58"/>
      <c r="G10" s="58"/>
      <c r="H10" s="58"/>
    </row>
    <row r="11" spans="1:16" x14ac:dyDescent="0.25">
      <c r="A11" s="61">
        <f>+A10+1</f>
        <v>5</v>
      </c>
      <c r="B11" s="60"/>
      <c r="C11" s="59"/>
      <c r="D11" s="58"/>
      <c r="E11" s="58"/>
      <c r="F11" s="58"/>
      <c r="G11" s="58"/>
      <c r="H11" s="58"/>
    </row>
    <row r="12" spans="1:16" x14ac:dyDescent="0.25">
      <c r="A12" s="61">
        <f>+A11+1</f>
        <v>6</v>
      </c>
      <c r="B12" s="60"/>
      <c r="C12" s="59"/>
      <c r="D12" s="58"/>
      <c r="E12" s="58"/>
      <c r="F12" s="58"/>
      <c r="G12" s="58"/>
      <c r="H12" s="58"/>
    </row>
    <row r="14" spans="1:16" ht="18.75" x14ac:dyDescent="0.25">
      <c r="A14" s="269" t="s">
        <v>116</v>
      </c>
      <c r="B14" s="269"/>
      <c r="C14" s="269"/>
      <c r="D14" s="269"/>
      <c r="E14" s="269"/>
      <c r="F14" s="269"/>
      <c r="G14" s="269"/>
      <c r="H14" s="269"/>
      <c r="I14" s="35"/>
      <c r="J14" s="35"/>
      <c r="K14" s="35"/>
      <c r="L14" s="35"/>
      <c r="M14" s="35"/>
      <c r="N14" s="35"/>
      <c r="O14" s="35"/>
      <c r="P14" s="35"/>
    </row>
  </sheetData>
  <mergeCells count="11">
    <mergeCell ref="G5:G6"/>
    <mergeCell ref="A14:H14"/>
    <mergeCell ref="F1:H1"/>
    <mergeCell ref="F2:H2"/>
    <mergeCell ref="A3:H3"/>
    <mergeCell ref="D5:E5"/>
    <mergeCell ref="C5:C6"/>
    <mergeCell ref="B5:B6"/>
    <mergeCell ref="A5:A6"/>
    <mergeCell ref="F5:F6"/>
    <mergeCell ref="H5:H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K23"/>
  <sheetViews>
    <sheetView topLeftCell="A4" workbookViewId="0">
      <selection activeCell="H37" sqref="H37"/>
    </sheetView>
  </sheetViews>
  <sheetFormatPr defaultColWidth="9.140625" defaultRowHeight="15" x14ac:dyDescent="0.25"/>
  <cols>
    <col min="1" max="1" width="9.140625" style="55"/>
    <col min="2" max="2" width="35" style="57" customWidth="1"/>
    <col min="3" max="3" width="12.85546875" style="57" customWidth="1"/>
    <col min="4" max="5" width="12.85546875" style="56" customWidth="1"/>
    <col min="6" max="6" width="17.28515625" style="34" customWidth="1"/>
    <col min="7" max="7" width="17.140625" style="34" customWidth="1"/>
    <col min="8" max="10" width="15" style="34" customWidth="1"/>
    <col min="11" max="11" width="16.140625" style="34" customWidth="1"/>
    <col min="12" max="16384" width="9.140625" style="34"/>
  </cols>
  <sheetData>
    <row r="1" spans="1:11" ht="73.5" customHeight="1" x14ac:dyDescent="0.25">
      <c r="H1" s="207" t="s">
        <v>127</v>
      </c>
      <c r="I1" s="208"/>
      <c r="J1" s="208"/>
      <c r="K1" s="208"/>
    </row>
    <row r="2" spans="1:11" ht="70.150000000000006" customHeight="1" x14ac:dyDescent="0.25">
      <c r="A2" s="270" t="s">
        <v>128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</row>
    <row r="3" spans="1:11" x14ac:dyDescent="0.25">
      <c r="K3" s="67"/>
    </row>
    <row r="4" spans="1:11" s="45" customFormat="1" ht="33" customHeight="1" x14ac:dyDescent="0.25">
      <c r="A4" s="267" t="s">
        <v>13</v>
      </c>
      <c r="B4" s="267" t="s">
        <v>129</v>
      </c>
      <c r="C4" s="267" t="s">
        <v>130</v>
      </c>
      <c r="D4" s="267" t="s">
        <v>131</v>
      </c>
      <c r="E4" s="267" t="s">
        <v>132</v>
      </c>
      <c r="F4" s="271" t="s">
        <v>122</v>
      </c>
      <c r="G4" s="272"/>
      <c r="H4" s="267" t="s">
        <v>133</v>
      </c>
      <c r="I4" s="267" t="s">
        <v>120</v>
      </c>
      <c r="J4" s="267" t="s">
        <v>134</v>
      </c>
      <c r="K4" s="267" t="s">
        <v>135</v>
      </c>
    </row>
    <row r="5" spans="1:11" s="45" customFormat="1" ht="105.75" customHeight="1" x14ac:dyDescent="0.25">
      <c r="A5" s="268"/>
      <c r="B5" s="268"/>
      <c r="C5" s="268"/>
      <c r="D5" s="268"/>
      <c r="E5" s="268"/>
      <c r="F5" s="66" t="s">
        <v>136</v>
      </c>
      <c r="G5" s="66" t="s">
        <v>117</v>
      </c>
      <c r="H5" s="268"/>
      <c r="I5" s="268"/>
      <c r="J5" s="268"/>
      <c r="K5" s="268"/>
    </row>
    <row r="6" spans="1:11" ht="19.5" customHeight="1" x14ac:dyDescent="0.25">
      <c r="A6" s="68" t="s">
        <v>137</v>
      </c>
      <c r="B6" s="69" t="s">
        <v>138</v>
      </c>
      <c r="C6" s="64"/>
      <c r="D6" s="65"/>
      <c r="E6" s="65"/>
      <c r="F6" s="62"/>
      <c r="G6" s="62"/>
      <c r="H6" s="62"/>
      <c r="I6" s="62"/>
      <c r="J6" s="62"/>
      <c r="K6" s="62"/>
    </row>
    <row r="7" spans="1:11" ht="19.5" customHeight="1" x14ac:dyDescent="0.25">
      <c r="A7" s="68"/>
      <c r="B7" s="69"/>
      <c r="C7" s="64"/>
      <c r="D7" s="65"/>
      <c r="E7" s="65"/>
      <c r="F7" s="62"/>
      <c r="G7" s="62"/>
      <c r="H7" s="62"/>
      <c r="I7" s="62"/>
      <c r="J7" s="62"/>
      <c r="K7" s="62"/>
    </row>
    <row r="8" spans="1:11" ht="19.5" customHeight="1" x14ac:dyDescent="0.25">
      <c r="A8" s="68"/>
      <c r="B8" s="69"/>
      <c r="C8" s="64"/>
      <c r="D8" s="65"/>
      <c r="E8" s="65"/>
      <c r="F8" s="62"/>
      <c r="G8" s="62"/>
      <c r="H8" s="62"/>
      <c r="I8" s="62"/>
      <c r="J8" s="62"/>
      <c r="K8" s="62"/>
    </row>
    <row r="9" spans="1:11" ht="19.5" customHeight="1" x14ac:dyDescent="0.25">
      <c r="A9" s="68" t="s">
        <v>139</v>
      </c>
      <c r="B9" s="69" t="s">
        <v>140</v>
      </c>
      <c r="C9" s="64"/>
      <c r="D9" s="65"/>
      <c r="E9" s="65"/>
      <c r="F9" s="62"/>
      <c r="G9" s="62"/>
      <c r="H9" s="62"/>
      <c r="I9" s="62"/>
      <c r="J9" s="62"/>
      <c r="K9" s="62"/>
    </row>
    <row r="10" spans="1:11" ht="19.5" customHeight="1" x14ac:dyDescent="0.25">
      <c r="A10" s="68"/>
      <c r="B10" s="69"/>
      <c r="C10" s="64"/>
      <c r="D10" s="65"/>
      <c r="E10" s="65"/>
      <c r="F10" s="62"/>
      <c r="G10" s="62"/>
      <c r="H10" s="62"/>
      <c r="I10" s="62"/>
      <c r="J10" s="62"/>
      <c r="K10" s="62"/>
    </row>
    <row r="11" spans="1:11" ht="19.5" customHeight="1" x14ac:dyDescent="0.25">
      <c r="A11" s="68"/>
      <c r="B11" s="69"/>
      <c r="C11" s="64"/>
      <c r="D11" s="65"/>
      <c r="E11" s="65"/>
      <c r="F11" s="62"/>
      <c r="G11" s="62"/>
      <c r="H11" s="62"/>
      <c r="I11" s="62"/>
      <c r="J11" s="62"/>
      <c r="K11" s="62"/>
    </row>
    <row r="12" spans="1:11" ht="19.5" customHeight="1" x14ac:dyDescent="0.25">
      <c r="A12" s="68" t="s">
        <v>141</v>
      </c>
      <c r="B12" s="69" t="s">
        <v>142</v>
      </c>
      <c r="C12" s="64"/>
      <c r="D12" s="65"/>
      <c r="E12" s="65"/>
      <c r="F12" s="62"/>
      <c r="G12" s="62"/>
      <c r="H12" s="62"/>
      <c r="I12" s="62"/>
      <c r="J12" s="62"/>
      <c r="K12" s="62"/>
    </row>
    <row r="13" spans="1:11" ht="19.5" customHeight="1" x14ac:dyDescent="0.25">
      <c r="A13" s="68"/>
      <c r="B13" s="69"/>
      <c r="C13" s="64"/>
      <c r="D13" s="65"/>
      <c r="E13" s="65"/>
      <c r="F13" s="62"/>
      <c r="G13" s="62"/>
      <c r="H13" s="62"/>
      <c r="I13" s="62"/>
      <c r="J13" s="62"/>
      <c r="K13" s="62"/>
    </row>
    <row r="14" spans="1:11" ht="19.5" customHeight="1" x14ac:dyDescent="0.25">
      <c r="A14" s="68"/>
      <c r="B14" s="69"/>
      <c r="C14" s="64"/>
      <c r="D14" s="65"/>
      <c r="E14" s="65"/>
      <c r="F14" s="62"/>
      <c r="G14" s="62"/>
      <c r="H14" s="62"/>
      <c r="I14" s="62"/>
      <c r="J14" s="62"/>
      <c r="K14" s="62"/>
    </row>
    <row r="15" spans="1:11" ht="30" customHeight="1" x14ac:dyDescent="0.25">
      <c r="A15" s="68" t="s">
        <v>143</v>
      </c>
      <c r="B15" s="69" t="s">
        <v>144</v>
      </c>
      <c r="C15" s="64"/>
      <c r="D15" s="65"/>
      <c r="E15" s="65"/>
      <c r="F15" s="62"/>
      <c r="G15" s="62"/>
      <c r="H15" s="62"/>
      <c r="I15" s="62"/>
      <c r="J15" s="62"/>
      <c r="K15" s="62"/>
    </row>
    <row r="16" spans="1:11" ht="19.5" customHeight="1" x14ac:dyDescent="0.25">
      <c r="A16" s="68"/>
      <c r="B16" s="69"/>
      <c r="C16" s="64"/>
      <c r="D16" s="65"/>
      <c r="E16" s="65"/>
      <c r="F16" s="62"/>
      <c r="G16" s="62"/>
      <c r="H16" s="62"/>
      <c r="I16" s="62"/>
      <c r="J16" s="62"/>
      <c r="K16" s="62"/>
    </row>
    <row r="17" spans="1:11" ht="19.5" customHeight="1" x14ac:dyDescent="0.25">
      <c r="A17" s="68"/>
      <c r="B17" s="69"/>
      <c r="C17" s="64"/>
      <c r="D17" s="65"/>
      <c r="E17" s="65"/>
      <c r="F17" s="62"/>
      <c r="G17" s="62"/>
      <c r="H17" s="62"/>
      <c r="I17" s="62"/>
      <c r="J17" s="62"/>
      <c r="K17" s="62"/>
    </row>
    <row r="18" spans="1:11" ht="19.5" customHeight="1" x14ac:dyDescent="0.25">
      <c r="A18" s="68" t="s">
        <v>145</v>
      </c>
      <c r="B18" s="69" t="s">
        <v>146</v>
      </c>
      <c r="C18" s="64"/>
      <c r="D18" s="65"/>
      <c r="E18" s="65"/>
      <c r="F18" s="62"/>
      <c r="G18" s="62"/>
      <c r="H18" s="62"/>
      <c r="I18" s="62"/>
      <c r="J18" s="62"/>
      <c r="K18" s="62"/>
    </row>
    <row r="19" spans="1:11" ht="19.5" customHeight="1" x14ac:dyDescent="0.25">
      <c r="A19" s="68"/>
      <c r="B19" s="69"/>
      <c r="C19" s="64"/>
      <c r="D19" s="65"/>
      <c r="E19" s="65"/>
      <c r="F19" s="62"/>
      <c r="G19" s="62"/>
      <c r="H19" s="62"/>
      <c r="I19" s="62"/>
      <c r="J19" s="62"/>
      <c r="K19" s="62"/>
    </row>
    <row r="20" spans="1:11" ht="19.5" customHeight="1" x14ac:dyDescent="0.25">
      <c r="A20" s="68"/>
      <c r="B20" s="69"/>
      <c r="C20" s="64"/>
      <c r="D20" s="65"/>
      <c r="E20" s="65"/>
      <c r="F20" s="62"/>
      <c r="G20" s="62"/>
      <c r="H20" s="62"/>
      <c r="I20" s="62"/>
      <c r="J20" s="62"/>
      <c r="K20" s="62"/>
    </row>
    <row r="21" spans="1:11" ht="19.5" customHeight="1" x14ac:dyDescent="0.25">
      <c r="A21" s="68" t="s">
        <v>147</v>
      </c>
      <c r="B21" s="69" t="s">
        <v>148</v>
      </c>
      <c r="C21" s="64"/>
      <c r="D21" s="65"/>
      <c r="E21" s="65"/>
      <c r="F21" s="62"/>
      <c r="G21" s="62"/>
      <c r="H21" s="62"/>
      <c r="I21" s="62"/>
      <c r="J21" s="62"/>
      <c r="K21" s="62"/>
    </row>
    <row r="22" spans="1:11" ht="19.5" customHeight="1" x14ac:dyDescent="0.25">
      <c r="A22" s="61"/>
      <c r="B22" s="69"/>
      <c r="C22" s="64"/>
      <c r="D22" s="65"/>
      <c r="E22" s="65"/>
      <c r="F22" s="62"/>
      <c r="G22" s="62"/>
      <c r="H22" s="62"/>
      <c r="I22" s="62"/>
      <c r="J22" s="62"/>
      <c r="K22" s="62"/>
    </row>
    <row r="23" spans="1:11" ht="19.5" customHeight="1" x14ac:dyDescent="0.25">
      <c r="A23" s="61"/>
      <c r="B23" s="64"/>
      <c r="C23" s="64"/>
      <c r="D23" s="63"/>
      <c r="E23" s="63"/>
      <c r="F23" s="62"/>
      <c r="G23" s="62"/>
      <c r="H23" s="62"/>
      <c r="I23" s="62"/>
      <c r="J23" s="62"/>
      <c r="K23" s="62"/>
    </row>
  </sheetData>
  <mergeCells count="12">
    <mergeCell ref="J4:J5"/>
    <mergeCell ref="K4:K5"/>
    <mergeCell ref="H1:K1"/>
    <mergeCell ref="A2:K2"/>
    <mergeCell ref="A4:A5"/>
    <mergeCell ref="B4:B5"/>
    <mergeCell ref="C4:C5"/>
    <mergeCell ref="D4:D5"/>
    <mergeCell ref="E4:E5"/>
    <mergeCell ref="F4:G4"/>
    <mergeCell ref="H4:H5"/>
    <mergeCell ref="I4:I5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R25"/>
  <sheetViews>
    <sheetView workbookViewId="0">
      <selection activeCell="F9" sqref="F9"/>
    </sheetView>
  </sheetViews>
  <sheetFormatPr defaultRowHeight="15" x14ac:dyDescent="0.25"/>
  <cols>
    <col min="1" max="1" width="9.140625" style="34"/>
    <col min="2" max="2" width="18.140625" style="34" customWidth="1"/>
    <col min="3" max="3" width="34.140625" style="34" customWidth="1"/>
    <col min="4" max="4" width="22.85546875" style="34" customWidth="1"/>
    <col min="5" max="6" width="25.5703125" style="34" customWidth="1"/>
    <col min="7" max="16384" width="9.140625" style="34"/>
  </cols>
  <sheetData>
    <row r="1" spans="1:18" ht="77.25" customHeight="1" x14ac:dyDescent="0.25">
      <c r="E1" s="207" t="s">
        <v>149</v>
      </c>
      <c r="F1" s="208"/>
    </row>
    <row r="3" spans="1:18" ht="48" customHeight="1" x14ac:dyDescent="0.25">
      <c r="A3" s="273" t="s">
        <v>150</v>
      </c>
      <c r="B3" s="273"/>
      <c r="C3" s="273"/>
      <c r="D3" s="273"/>
      <c r="E3" s="273"/>
      <c r="F3" s="273"/>
      <c r="G3" s="70"/>
      <c r="H3" s="70"/>
      <c r="I3" s="70"/>
    </row>
    <row r="5" spans="1:18" ht="28.5" x14ac:dyDescent="0.25">
      <c r="A5" s="68" t="s">
        <v>13</v>
      </c>
      <c r="B5" s="68" t="s">
        <v>151</v>
      </c>
      <c r="C5" s="68" t="s">
        <v>152</v>
      </c>
      <c r="D5" s="68" t="s">
        <v>153</v>
      </c>
      <c r="E5" s="68" t="s">
        <v>154</v>
      </c>
      <c r="F5" s="68" t="s">
        <v>155</v>
      </c>
      <c r="G5" s="55"/>
      <c r="H5" s="55"/>
      <c r="I5" s="55"/>
      <c r="J5" s="71"/>
      <c r="K5" s="71"/>
      <c r="L5" s="71"/>
      <c r="M5" s="71"/>
      <c r="N5" s="71"/>
      <c r="O5" s="71"/>
      <c r="P5" s="71"/>
      <c r="Q5" s="71"/>
      <c r="R5" s="71"/>
    </row>
    <row r="6" spans="1:18" x14ac:dyDescent="0.25">
      <c r="A6" s="72"/>
      <c r="B6" s="72"/>
      <c r="C6" s="72"/>
      <c r="D6" s="58"/>
      <c r="E6" s="58"/>
      <c r="F6" s="58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 x14ac:dyDescent="0.25">
      <c r="A7" s="72"/>
      <c r="B7" s="72"/>
      <c r="C7" s="72"/>
      <c r="D7" s="58"/>
      <c r="E7" s="58"/>
      <c r="F7" s="58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18" x14ac:dyDescent="0.25">
      <c r="A8" s="72"/>
      <c r="B8" s="72"/>
      <c r="C8" s="72"/>
      <c r="D8" s="58"/>
      <c r="E8" s="58"/>
      <c r="F8" s="58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</row>
    <row r="9" spans="1:18" x14ac:dyDescent="0.25">
      <c r="A9" s="72"/>
      <c r="B9" s="72"/>
      <c r="C9" s="72"/>
      <c r="D9" s="58"/>
      <c r="E9" s="58"/>
      <c r="F9" s="58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</row>
    <row r="10" spans="1:18" x14ac:dyDescent="0.25">
      <c r="A10" s="72"/>
      <c r="B10" s="72"/>
      <c r="C10" s="72"/>
      <c r="D10" s="58"/>
      <c r="E10" s="58"/>
      <c r="F10" s="58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</row>
    <row r="11" spans="1:18" x14ac:dyDescent="0.25">
      <c r="A11" s="72"/>
      <c r="B11" s="72"/>
      <c r="C11" s="72"/>
      <c r="D11" s="58"/>
      <c r="E11" s="58"/>
      <c r="F11" s="58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</row>
    <row r="12" spans="1:18" x14ac:dyDescent="0.25">
      <c r="A12" s="72"/>
      <c r="B12" s="72"/>
      <c r="C12" s="72"/>
      <c r="D12" s="58"/>
      <c r="E12" s="58"/>
      <c r="F12" s="58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</row>
    <row r="13" spans="1:18" x14ac:dyDescent="0.25">
      <c r="A13" s="72"/>
      <c r="B13" s="72"/>
      <c r="C13" s="72"/>
      <c r="D13" s="58"/>
      <c r="E13" s="58"/>
      <c r="F13" s="58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</row>
    <row r="14" spans="1:18" x14ac:dyDescent="0.25">
      <c r="A14" s="72"/>
      <c r="B14" s="72"/>
      <c r="C14" s="72"/>
      <c r="D14" s="58"/>
      <c r="E14" s="58"/>
      <c r="F14" s="58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</row>
    <row r="15" spans="1:18" x14ac:dyDescent="0.25"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</row>
    <row r="16" spans="1:18" x14ac:dyDescent="0.25"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</row>
    <row r="17" spans="4:18" x14ac:dyDescent="0.25"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</row>
    <row r="18" spans="4:18" x14ac:dyDescent="0.25"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</row>
    <row r="19" spans="4:18" x14ac:dyDescent="0.25"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</row>
    <row r="20" spans="4:18" x14ac:dyDescent="0.25"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</row>
    <row r="21" spans="4:18" x14ac:dyDescent="0.25"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</row>
    <row r="22" spans="4:18" x14ac:dyDescent="0.25"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</row>
    <row r="23" spans="4:18" x14ac:dyDescent="0.25"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</row>
    <row r="24" spans="4:18" x14ac:dyDescent="0.25"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</row>
    <row r="25" spans="4:18" x14ac:dyDescent="0.25"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</row>
  </sheetData>
  <mergeCells count="2">
    <mergeCell ref="E1:F1"/>
    <mergeCell ref="A3:F3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9</vt:i4>
      </vt:variant>
    </vt:vector>
  </HeadingPairs>
  <TitlesOfParts>
    <vt:vector size="25" baseType="lpstr">
      <vt:lpstr>1-илова</vt:lpstr>
      <vt:lpstr>2-илова</vt:lpstr>
      <vt:lpstr>3-илова</vt:lpstr>
      <vt:lpstr>4-илова </vt:lpstr>
      <vt:lpstr>5-илова</vt:lpstr>
      <vt:lpstr>6-илова </vt:lpstr>
      <vt:lpstr>7-илова</vt:lpstr>
      <vt:lpstr>8-илова </vt:lpstr>
      <vt:lpstr>9 илова</vt:lpstr>
      <vt:lpstr>10 илова </vt:lpstr>
      <vt:lpstr>11 илова</vt:lpstr>
      <vt:lpstr>12 илова</vt:lpstr>
      <vt:lpstr>13 илова</vt:lpstr>
      <vt:lpstr>14-илова </vt:lpstr>
      <vt:lpstr>15-илова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'10 илова '!Область_печати</vt:lpstr>
      <vt:lpstr>'15-илова'!Область_печати</vt:lpstr>
      <vt:lpstr>'2-илова'!Область_печати</vt:lpstr>
      <vt:lpstr>'4-илова 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Sayyora Talipova</cp:lastModifiedBy>
  <cp:lastPrinted>2023-10-05T04:24:19Z</cp:lastPrinted>
  <dcterms:created xsi:type="dcterms:W3CDTF">2020-01-15T07:42:43Z</dcterms:created>
  <dcterms:modified xsi:type="dcterms:W3CDTF">2024-10-03T13:35:10Z</dcterms:modified>
</cp:coreProperties>
</file>